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C:\Users\kawasaki\Downloads\"/>
    </mc:Choice>
  </mc:AlternateContent>
  <bookViews>
    <workbookView xWindow="0" yWindow="0" windowWidth="28800" windowHeight="12450"/>
  </bookViews>
  <sheets>
    <sheet name="国内出張報告書兼出張旅費精算書" sheetId="1" r:id="rId1"/>
  </sheets>
  <definedNames>
    <definedName name="_xlnm.Print_Area" localSheetId="0">国内出張報告書兼出張旅費精算書!$A$1:$I$48</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N23" i="1" l="1"/>
  <c r="M15" i="1" l="1"/>
  <c r="M11" i="1"/>
  <c r="S13" i="1"/>
  <c r="N13" i="1"/>
  <c r="S17" i="1"/>
  <c r="S23" i="1" s="1"/>
  <c r="H38" i="1"/>
  <c r="D27" i="1"/>
  <c r="D28" i="1"/>
  <c r="D26" i="1"/>
  <c r="C3" i="1"/>
  <c r="F27" i="1"/>
  <c r="H27" i="1" s="1"/>
  <c r="F28" i="1"/>
  <c r="H28" i="1" s="1"/>
  <c r="F26" i="1"/>
  <c r="H26" i="1" s="1"/>
  <c r="H29" i="1" l="1"/>
  <c r="H40" i="1" s="1"/>
  <c r="H41" i="1"/>
  <c r="H42" i="1" l="1"/>
  <c r="H44" i="1" l="1"/>
  <c r="N17" i="1"/>
  <c r="N18" i="1" s="1"/>
  <c r="N24" i="1" s="1"/>
  <c r="S29" i="1" s="1"/>
  <c r="N29" i="1" s="1"/>
  <c r="S18" i="1" l="1"/>
  <c r="S24" i="1" s="1"/>
  <c r="N28" i="1" s="1"/>
  <c r="S28" i="1" s="1"/>
</calcChain>
</file>

<file path=xl/sharedStrings.xml><?xml version="1.0" encoding="utf-8"?>
<sst xmlns="http://schemas.openxmlformats.org/spreadsheetml/2006/main" count="140" uniqueCount="95">
  <si>
    <t>申請日</t>
    <rPh sb="0" eb="2">
      <t>シンセイ</t>
    </rPh>
    <rPh sb="2" eb="3">
      <t>ヒ</t>
    </rPh>
    <phoneticPr fontId="1"/>
  </si>
  <si>
    <t>期間</t>
    <rPh sb="0" eb="2">
      <t>キカン</t>
    </rPh>
    <phoneticPr fontId="1"/>
  </si>
  <si>
    <t>訪問先</t>
    <rPh sb="0" eb="3">
      <t>ホ</t>
    </rPh>
    <phoneticPr fontId="1"/>
  </si>
  <si>
    <t>目的</t>
    <rPh sb="0" eb="2">
      <t>モクテk</t>
    </rPh>
    <phoneticPr fontId="1"/>
  </si>
  <si>
    <t>旅費明細</t>
    <rPh sb="0" eb="2">
      <t>リョh</t>
    </rPh>
    <rPh sb="2" eb="4">
      <t>メイサ</t>
    </rPh>
    <phoneticPr fontId="1"/>
  </si>
  <si>
    <t>日当合計</t>
    <rPh sb="0" eb="2">
      <t>ヒア</t>
    </rPh>
    <rPh sb="2" eb="4">
      <t>ゴウケ</t>
    </rPh>
    <phoneticPr fontId="1"/>
  </si>
  <si>
    <t>交通費その他の出張中の支出</t>
    <rPh sb="0" eb="3">
      <t>コウツ</t>
    </rPh>
    <rPh sb="5" eb="6">
      <t>t</t>
    </rPh>
    <rPh sb="7" eb="10">
      <t>sh</t>
    </rPh>
    <rPh sb="11" eb="13">
      <t>シシュt</t>
    </rPh>
    <phoneticPr fontId="1"/>
  </si>
  <si>
    <t>区分</t>
    <rPh sb="0" eb="2">
      <t>クブン</t>
    </rPh>
    <phoneticPr fontId="1"/>
  </si>
  <si>
    <t>摘要</t>
  </si>
  <si>
    <t>日付</t>
    <rPh sb="0" eb="2">
      <t>ヒ</t>
    </rPh>
    <phoneticPr fontId="1"/>
  </si>
  <si>
    <t>交通費その他の出張中の支出合計</t>
    <rPh sb="0" eb="15">
      <t>コウツ</t>
    </rPh>
    <phoneticPr fontId="1"/>
  </si>
  <si>
    <t>仮払金</t>
    <rPh sb="0" eb="2">
      <t>カリハラ</t>
    </rPh>
    <rPh sb="2" eb="3">
      <t>キン</t>
    </rPh>
    <phoneticPr fontId="1"/>
  </si>
  <si>
    <t>差引支払額</t>
    <rPh sb="0" eb="2">
      <t>サビk</t>
    </rPh>
    <rPh sb="2" eb="5">
      <t>シハラ</t>
    </rPh>
    <phoneticPr fontId="1"/>
  </si>
  <si>
    <t>旅費合計</t>
    <rPh sb="0" eb="4">
      <t>リョh</t>
    </rPh>
    <phoneticPr fontId="1"/>
  </si>
  <si>
    <t>氏名</t>
    <rPh sb="0" eb="2">
      <t>シメイ</t>
    </rPh>
    <phoneticPr fontId="1"/>
  </si>
  <si>
    <t>小伝馬一郎</t>
    <rPh sb="0" eb="3">
      <t>コデンマ</t>
    </rPh>
    <rPh sb="3" eb="5">
      <t>イチロウ</t>
    </rPh>
    <phoneticPr fontId="1"/>
  </si>
  <si>
    <t>出張先　：　茗荷谷</t>
    <rPh sb="0" eb="3">
      <t>sh</t>
    </rPh>
    <rPh sb="6" eb="9">
      <t>ミョウガダニ</t>
    </rPh>
    <phoneticPr fontId="1"/>
  </si>
  <si>
    <t>出張内容・報告事項</t>
    <rPh sb="0" eb="2">
      <t>シュッチョウ</t>
    </rPh>
    <rPh sb="2" eb="4">
      <t>ナイヨウ</t>
    </rPh>
    <rPh sb="5" eb="7">
      <t>ホウコク</t>
    </rPh>
    <rPh sb="7" eb="9">
      <t>ジコウ</t>
    </rPh>
    <phoneticPr fontId="1"/>
  </si>
  <si>
    <t>承認者
押印</t>
    <rPh sb="0" eb="2">
      <t>ショウニン</t>
    </rPh>
    <rPh sb="2" eb="3">
      <t>シャ</t>
    </rPh>
    <rPh sb="4" eb="6">
      <t>オウイン</t>
    </rPh>
    <phoneticPr fontId="1"/>
  </si>
  <si>
    <t>金額</t>
    <rPh sb="0" eb="2">
      <t>キンガク</t>
    </rPh>
    <phoneticPr fontId="1"/>
  </si>
  <si>
    <t>出張スケジュール</t>
    <rPh sb="0" eb="2">
      <t>シュッチョウ</t>
    </rPh>
    <phoneticPr fontId="1"/>
  </si>
  <si>
    <t>～</t>
    <phoneticPr fontId="1"/>
  </si>
  <si>
    <t>～</t>
    <phoneticPr fontId="1"/>
  </si>
  <si>
    <t>㈱茗荷谷不動産</t>
    <rPh sb="1" eb="4">
      <t>ミョウガダニ</t>
    </rPh>
    <rPh sb="4" eb="7">
      <t>フドウサン</t>
    </rPh>
    <phoneticPr fontId="1"/>
  </si>
  <si>
    <t>不動産売買契約のため</t>
    <rPh sb="0" eb="3">
      <t>フドウサン</t>
    </rPh>
    <rPh sb="3" eb="5">
      <t>バイバイ</t>
    </rPh>
    <rPh sb="5" eb="7">
      <t>ケイヤク</t>
    </rPh>
    <phoneticPr fontId="1"/>
  </si>
  <si>
    <t>東京都文京区購入不動産</t>
    <rPh sb="0" eb="2">
      <t>トウキョウ</t>
    </rPh>
    <rPh sb="2" eb="3">
      <t>ト</t>
    </rPh>
    <rPh sb="3" eb="6">
      <t>ブンキョウク</t>
    </rPh>
    <rPh sb="6" eb="8">
      <t>コウニュウ</t>
    </rPh>
    <rPh sb="8" eb="11">
      <t>フドウサン</t>
    </rPh>
    <phoneticPr fontId="1"/>
  </si>
  <si>
    <t>購入不動産の視察のため</t>
    <rPh sb="0" eb="2">
      <t>コウニュウ</t>
    </rPh>
    <rPh sb="2" eb="5">
      <t>フドウサン</t>
    </rPh>
    <rPh sb="6" eb="8">
      <t>シサツ</t>
    </rPh>
    <phoneticPr fontId="1"/>
  </si>
  <si>
    <t>支給金額</t>
    <rPh sb="0" eb="2">
      <t>シキュウ</t>
    </rPh>
    <rPh sb="2" eb="4">
      <t>キンガク</t>
    </rPh>
    <phoneticPr fontId="1"/>
  </si>
  <si>
    <t>日当金額</t>
    <rPh sb="0" eb="2">
      <t>ヒアt</t>
    </rPh>
    <rPh sb="2" eb="4">
      <t>キンガク</t>
    </rPh>
    <phoneticPr fontId="1"/>
  </si>
  <si>
    <t>一般職</t>
  </si>
  <si>
    <t>期間</t>
    <rPh sb="0" eb="2">
      <t>キカン</t>
    </rPh>
    <phoneticPr fontId="1"/>
  </si>
  <si>
    <t>日数</t>
    <rPh sb="0" eb="2">
      <t>ニッスウ</t>
    </rPh>
    <phoneticPr fontId="1"/>
  </si>
  <si>
    <t>国内出張報告書兼出張旅費精算書</t>
    <rPh sb="0" eb="2">
      <t>コクナイ</t>
    </rPh>
    <rPh sb="2" eb="4">
      <t>シュッチョウ</t>
    </rPh>
    <rPh sb="4" eb="7">
      <t>ホウコクショ</t>
    </rPh>
    <rPh sb="7" eb="8">
      <t>ケン</t>
    </rPh>
    <rPh sb="8" eb="12">
      <t>sh</t>
    </rPh>
    <rPh sb="12" eb="13">
      <t>セイ</t>
    </rPh>
    <rPh sb="13" eb="14">
      <t>ザン</t>
    </rPh>
    <rPh sb="14" eb="15">
      <t>ショ</t>
    </rPh>
    <phoneticPr fontId="1"/>
  </si>
  <si>
    <t>宿泊費</t>
  </si>
  <si>
    <t>交通費</t>
  </si>
  <si>
    <t>1月25日～1月28日</t>
    <rPh sb="1" eb="2">
      <t>ガツ</t>
    </rPh>
    <rPh sb="4" eb="5">
      <t>ニチ</t>
    </rPh>
    <rPh sb="7" eb="8">
      <t>ガツ</t>
    </rPh>
    <rPh sb="10" eb="11">
      <t>ニチ</t>
    </rPh>
    <phoneticPr fontId="1"/>
  </si>
  <si>
    <t>3日分宿泊代（10,000円×3日）</t>
    <rPh sb="1" eb="2">
      <t>ニチ</t>
    </rPh>
    <rPh sb="2" eb="3">
      <t>ブン</t>
    </rPh>
    <rPh sb="3" eb="6">
      <t>シュクハクダイ</t>
    </rPh>
    <rPh sb="13" eb="14">
      <t>エン</t>
    </rPh>
    <rPh sb="16" eb="17">
      <t>ニチ</t>
    </rPh>
    <phoneticPr fontId="1"/>
  </si>
  <si>
    <t>日帰り・宿泊</t>
    <rPh sb="0" eb="2">
      <t>ヒガエ</t>
    </rPh>
    <rPh sb="4" eb="6">
      <t>シュクハク</t>
    </rPh>
    <phoneticPr fontId="1"/>
  </si>
  <si>
    <t>宿泊</t>
    <rPh sb="0" eb="2">
      <t>シュクハク</t>
    </rPh>
    <phoneticPr fontId="1"/>
  </si>
  <si>
    <t>日帰り</t>
    <rPh sb="0" eb="2">
      <t>ヒガエ</t>
    </rPh>
    <phoneticPr fontId="1"/>
  </si>
  <si>
    <t>交通費</t>
    <phoneticPr fontId="1"/>
  </si>
  <si>
    <t>ホテル～取引先までバス（往復）</t>
    <rPh sb="4" eb="6">
      <t>トリヒキ</t>
    </rPh>
    <rPh sb="6" eb="7">
      <t>サキ</t>
    </rPh>
    <rPh sb="12" eb="14">
      <t>オウフク</t>
    </rPh>
    <phoneticPr fontId="1"/>
  </si>
  <si>
    <t>1月25日、1月28日</t>
    <phoneticPr fontId="1"/>
  </si>
  <si>
    <t>東京駅～ホテル（往復）</t>
    <rPh sb="0" eb="3">
      <t>トウキョウエキ</t>
    </rPh>
    <rPh sb="8" eb="10">
      <t>オウフク</t>
    </rPh>
    <phoneticPr fontId="1"/>
  </si>
  <si>
    <t>新幹線（大阪～東京）往復</t>
    <rPh sb="0" eb="3">
      <t>シンカンセン</t>
    </rPh>
    <rPh sb="4" eb="6">
      <t>オオサカ</t>
    </rPh>
    <rPh sb="7" eb="9">
      <t>トウキョウ</t>
    </rPh>
    <rPh sb="10" eb="12">
      <t>オウフク</t>
    </rPh>
    <phoneticPr fontId="1"/>
  </si>
  <si>
    <t>日当合計</t>
    <rPh sb="0" eb="2">
      <t>ニットウ</t>
    </rPh>
    <rPh sb="2" eb="4">
      <t>ゴウケ</t>
    </rPh>
    <phoneticPr fontId="1"/>
  </si>
  <si>
    <t>交通費・宿泊費その他の出張中の支出合計</t>
    <rPh sb="0" eb="3">
      <t>コウツウヒ</t>
    </rPh>
    <rPh sb="4" eb="7">
      <t>シュクハクヒ</t>
    </rPh>
    <rPh sb="9" eb="10">
      <t>タ</t>
    </rPh>
    <rPh sb="11" eb="14">
      <t>シュッチョウチュウ</t>
    </rPh>
    <rPh sb="15" eb="17">
      <t>シシュツ</t>
    </rPh>
    <rPh sb="17" eb="19">
      <t>ゴウケ</t>
    </rPh>
    <phoneticPr fontId="1"/>
  </si>
  <si>
    <t>←出張前に会社から従業員にお金を渡している場合</t>
    <rPh sb="1" eb="3">
      <t>シュッチョウ</t>
    </rPh>
    <rPh sb="3" eb="4">
      <t>マエ</t>
    </rPh>
    <rPh sb="5" eb="7">
      <t>カイシャ</t>
    </rPh>
    <rPh sb="9" eb="12">
      <t>ジュウギョウイン</t>
    </rPh>
    <rPh sb="14" eb="15">
      <t>カネ</t>
    </rPh>
    <rPh sb="16" eb="17">
      <t>ワタ</t>
    </rPh>
    <rPh sb="21" eb="23">
      <t>バアイ</t>
    </rPh>
    <phoneticPr fontId="1"/>
  </si>
  <si>
    <t>出張内容・報告事項について具体的に記載します。</t>
    <rPh sb="0" eb="2">
      <t>シュッチョウ</t>
    </rPh>
    <rPh sb="2" eb="4">
      <t>ナイヨウ</t>
    </rPh>
    <rPh sb="5" eb="7">
      <t>ホウコク</t>
    </rPh>
    <rPh sb="7" eb="9">
      <t>ジコウ</t>
    </rPh>
    <rPh sb="13" eb="15">
      <t>グタイ</t>
    </rPh>
    <rPh sb="15" eb="16">
      <t>テキ</t>
    </rPh>
    <rPh sb="17" eb="19">
      <t>キサイ</t>
    </rPh>
    <phoneticPr fontId="1"/>
  </si>
  <si>
    <t>もし、現場視察などの場合は事前の調査資料や現地の写真なども一緒に残しておくと良いでしょう。</t>
    <rPh sb="3" eb="5">
      <t>ゲンバ</t>
    </rPh>
    <rPh sb="5" eb="7">
      <t>シサツ</t>
    </rPh>
    <rPh sb="10" eb="12">
      <t>バアイ</t>
    </rPh>
    <rPh sb="13" eb="15">
      <t>ジゼン</t>
    </rPh>
    <rPh sb="16" eb="18">
      <t>チョウサ</t>
    </rPh>
    <rPh sb="18" eb="20">
      <t>シリョウ</t>
    </rPh>
    <rPh sb="21" eb="23">
      <t>ゲンチ</t>
    </rPh>
    <rPh sb="24" eb="26">
      <t>シャシン</t>
    </rPh>
    <rPh sb="29" eb="31">
      <t>イッショ</t>
    </rPh>
    <rPh sb="32" eb="33">
      <t>ノコ</t>
    </rPh>
    <rPh sb="38" eb="39">
      <t>ヨ</t>
    </rPh>
    <phoneticPr fontId="1"/>
  </si>
  <si>
    <t>借方</t>
    <rPh sb="0" eb="2">
      <t>カリカタ</t>
    </rPh>
    <phoneticPr fontId="1"/>
  </si>
  <si>
    <t>消費税</t>
    <rPh sb="0" eb="3">
      <t>ショウヒゼイ</t>
    </rPh>
    <phoneticPr fontId="1"/>
  </si>
  <si>
    <t>金額</t>
    <rPh sb="0" eb="2">
      <t>キンガク</t>
    </rPh>
    <phoneticPr fontId="1"/>
  </si>
  <si>
    <t>貸方</t>
    <rPh sb="0" eb="2">
      <t>カシカタ</t>
    </rPh>
    <phoneticPr fontId="1"/>
  </si>
  <si>
    <t>仮払金</t>
    <rPh sb="0" eb="2">
      <t>カリバライ</t>
    </rPh>
    <rPh sb="2" eb="3">
      <t>キン</t>
    </rPh>
    <phoneticPr fontId="1"/>
  </si>
  <si>
    <t>不課税</t>
    <rPh sb="0" eb="3">
      <t>フカゼイ</t>
    </rPh>
    <phoneticPr fontId="1"/>
  </si>
  <si>
    <t>現金又は預金</t>
    <rPh sb="0" eb="2">
      <t>ゲンキン</t>
    </rPh>
    <rPh sb="2" eb="3">
      <t>マタ</t>
    </rPh>
    <rPh sb="4" eb="6">
      <t>ヨキン</t>
    </rPh>
    <phoneticPr fontId="1"/>
  </si>
  <si>
    <t>①仮払金の支払い</t>
    <rPh sb="1" eb="3">
      <t>カリバライ</t>
    </rPh>
    <rPh sb="3" eb="4">
      <t>キン</t>
    </rPh>
    <rPh sb="5" eb="7">
      <t>シハラ</t>
    </rPh>
    <phoneticPr fontId="1"/>
  </si>
  <si>
    <t>②精算日</t>
    <rPh sb="1" eb="3">
      <t>セイサン</t>
    </rPh>
    <rPh sb="3" eb="4">
      <t>ビ</t>
    </rPh>
    <phoneticPr fontId="1"/>
  </si>
  <si>
    <t>旅費交通費</t>
    <rPh sb="0" eb="2">
      <t>リョヒ</t>
    </rPh>
    <rPh sb="2" eb="5">
      <t>コウツウヒ</t>
    </rPh>
    <phoneticPr fontId="1"/>
  </si>
  <si>
    <t>課税</t>
    <rPh sb="0" eb="2">
      <t>カゼイ</t>
    </rPh>
    <phoneticPr fontId="1"/>
  </si>
  <si>
    <t>仮払金</t>
    <rPh sb="0" eb="3">
      <t>カリバライキン</t>
    </rPh>
    <phoneticPr fontId="1"/>
  </si>
  <si>
    <t>精算日</t>
    <rPh sb="0" eb="2">
      <t>セイサン</t>
    </rPh>
    <rPh sb="2" eb="3">
      <t>ビ</t>
    </rPh>
    <phoneticPr fontId="1"/>
  </si>
  <si>
    <t>仮払日（ない場合空白）</t>
    <rPh sb="0" eb="2">
      <t>カリバライ</t>
    </rPh>
    <rPh sb="2" eb="3">
      <t>ビ</t>
    </rPh>
    <rPh sb="6" eb="8">
      <t>バアイ</t>
    </rPh>
    <rPh sb="8" eb="10">
      <t>クウハク</t>
    </rPh>
    <phoneticPr fontId="1"/>
  </si>
  <si>
    <t>（利用方法）</t>
    <rPh sb="1" eb="3">
      <t>リヨウ</t>
    </rPh>
    <rPh sb="3" eb="5">
      <t>ホウホウ</t>
    </rPh>
    <phoneticPr fontId="1"/>
  </si>
  <si>
    <t>←必ず上長が確認の上、押印してください。</t>
    <rPh sb="1" eb="2">
      <t>カナラ</t>
    </rPh>
    <rPh sb="3" eb="5">
      <t>ジョウチョウ</t>
    </rPh>
    <rPh sb="6" eb="8">
      <t>カクニン</t>
    </rPh>
    <rPh sb="9" eb="10">
      <t>ウエ</t>
    </rPh>
    <rPh sb="11" eb="13">
      <t>オウイン</t>
    </rPh>
    <phoneticPr fontId="1"/>
  </si>
  <si>
    <t>①出張者は、出張後に黄色の網掛けの部分を入力し、印刷の上、裏面に領収書を貼って、経理担当者に提出してください。</t>
    <rPh sb="1" eb="3">
      <t>シュッチョウ</t>
    </rPh>
    <rPh sb="3" eb="4">
      <t>シャ</t>
    </rPh>
    <rPh sb="6" eb="8">
      <t>シュッチョウ</t>
    </rPh>
    <rPh sb="8" eb="9">
      <t>ゴ</t>
    </rPh>
    <rPh sb="10" eb="12">
      <t>キイロ</t>
    </rPh>
    <rPh sb="13" eb="15">
      <t>アミカ</t>
    </rPh>
    <rPh sb="17" eb="19">
      <t>ブブン</t>
    </rPh>
    <rPh sb="20" eb="22">
      <t>ニュウリョク</t>
    </rPh>
    <rPh sb="24" eb="26">
      <t>インサツ</t>
    </rPh>
    <rPh sb="27" eb="28">
      <t>ウエ</t>
    </rPh>
    <rPh sb="29" eb="31">
      <t>ウラメン</t>
    </rPh>
    <rPh sb="32" eb="35">
      <t>リョウシュウショ</t>
    </rPh>
    <rPh sb="36" eb="37">
      <t>ハ</t>
    </rPh>
    <rPh sb="40" eb="42">
      <t>ケイリ</t>
    </rPh>
    <rPh sb="42" eb="45">
      <t>タントウシャ</t>
    </rPh>
    <rPh sb="46" eb="48">
      <t>テイシュツ</t>
    </rPh>
    <phoneticPr fontId="1"/>
  </si>
  <si>
    <t>（経理担当者の起票例）</t>
    <rPh sb="1" eb="3">
      <t>ケイリ</t>
    </rPh>
    <rPh sb="3" eb="6">
      <t>タントウシャ</t>
    </rPh>
    <rPh sb="7" eb="9">
      <t>キヒョウ</t>
    </rPh>
    <rPh sb="9" eb="10">
      <t>レイ</t>
    </rPh>
    <phoneticPr fontId="1"/>
  </si>
  <si>
    <t>区　　　分</t>
  </si>
  <si>
    <t>日帰り日当</t>
  </si>
  <si>
    <t>宿泊日当</t>
  </si>
  <si>
    <t>1,500円</t>
  </si>
  <si>
    <t>3,000円</t>
  </si>
  <si>
    <t>管理職</t>
  </si>
  <si>
    <t>2,500円</t>
  </si>
  <si>
    <t>5,000円</t>
  </si>
  <si>
    <t>役　員</t>
  </si>
  <si>
    <t>4,000円</t>
  </si>
  <si>
    <t>8,000円</t>
  </si>
  <si>
    <t>日当
※1</t>
    <rPh sb="0" eb="2">
      <t>ニットウ</t>
    </rPh>
    <phoneticPr fontId="1"/>
  </si>
  <si>
    <t>（出張旅費規程）</t>
    <rPh sb="1" eb="3">
      <t>シュッチョウ</t>
    </rPh>
    <rPh sb="3" eb="5">
      <t>リョヒ</t>
    </rPh>
    <rPh sb="5" eb="7">
      <t>キテイ</t>
    </rPh>
    <phoneticPr fontId="1"/>
  </si>
  <si>
    <t>※1　参考</t>
    <rPh sb="3" eb="5">
      <t>サンコウ</t>
    </rPh>
    <phoneticPr fontId="1"/>
  </si>
  <si>
    <r>
      <t>←</t>
    </r>
    <r>
      <rPr>
        <sz val="11"/>
        <color rgb="FFFF0000"/>
        <rFont val="メイリオ"/>
        <family val="3"/>
        <charset val="128"/>
      </rPr>
      <t>最初に</t>
    </r>
    <r>
      <rPr>
        <sz val="11"/>
        <rFont val="メイリオ"/>
        <family val="3"/>
        <charset val="128"/>
      </rPr>
      <t>経理担当者が貴社の設定金額に変更してください。</t>
    </r>
    <rPh sb="1" eb="3">
      <t>サイショ</t>
    </rPh>
    <rPh sb="4" eb="6">
      <t>ケイリ</t>
    </rPh>
    <rPh sb="6" eb="9">
      <t>タントウシャ</t>
    </rPh>
    <rPh sb="10" eb="12">
      <t>キシャ</t>
    </rPh>
    <rPh sb="13" eb="15">
      <t>セッテイ</t>
    </rPh>
    <rPh sb="15" eb="17">
      <t>キンガク</t>
    </rPh>
    <rPh sb="18" eb="20">
      <t>ヘンコウ</t>
    </rPh>
    <phoneticPr fontId="1"/>
  </si>
  <si>
    <r>
      <t xml:space="preserve">（仕訳例） </t>
    </r>
    <r>
      <rPr>
        <b/>
        <sz val="11"/>
        <rFont val="メイリオ"/>
        <family val="3"/>
        <charset val="128"/>
      </rPr>
      <t>金額が0円のところは仕訳をする必要はありません。</t>
    </r>
    <rPh sb="1" eb="3">
      <t>シワケ</t>
    </rPh>
    <rPh sb="3" eb="4">
      <t>レイ</t>
    </rPh>
    <rPh sb="6" eb="8">
      <t>キンガク</t>
    </rPh>
    <rPh sb="10" eb="11">
      <t>エン</t>
    </rPh>
    <rPh sb="16" eb="18">
      <t>シワケ</t>
    </rPh>
    <rPh sb="21" eb="23">
      <t>ヒツヨウ</t>
    </rPh>
    <phoneticPr fontId="1"/>
  </si>
  <si>
    <t>③期末日</t>
    <rPh sb="1" eb="3">
      <t>キマツ</t>
    </rPh>
    <rPh sb="3" eb="4">
      <t>ビ</t>
    </rPh>
    <phoneticPr fontId="1"/>
  </si>
  <si>
    <t>④翌期精算日</t>
    <rPh sb="1" eb="2">
      <t>ヨク</t>
    </rPh>
    <rPh sb="2" eb="3">
      <t>キ</t>
    </rPh>
    <rPh sb="3" eb="5">
      <t>セイサン</t>
    </rPh>
    <rPh sb="5" eb="6">
      <t>ビ</t>
    </rPh>
    <phoneticPr fontId="1"/>
  </si>
  <si>
    <t>2018年3月31日（貴社の期末日）</t>
    <rPh sb="4" eb="5">
      <t>ネン</t>
    </rPh>
    <rPh sb="6" eb="7">
      <t>ガツ</t>
    </rPh>
    <rPh sb="9" eb="10">
      <t>ニチ</t>
    </rPh>
    <rPh sb="11" eb="13">
      <t>キシャ</t>
    </rPh>
    <rPh sb="14" eb="16">
      <t>キマツ</t>
    </rPh>
    <rPh sb="16" eb="17">
      <t>ビ</t>
    </rPh>
    <phoneticPr fontId="1"/>
  </si>
  <si>
    <t>2018年4月7日（期末日後の精算日）</t>
    <rPh sb="4" eb="5">
      <t>ネン</t>
    </rPh>
    <rPh sb="6" eb="7">
      <t>ガツ</t>
    </rPh>
    <rPh sb="8" eb="9">
      <t>ニチ</t>
    </rPh>
    <rPh sb="10" eb="12">
      <t>キマツ</t>
    </rPh>
    <rPh sb="12" eb="13">
      <t>ビ</t>
    </rPh>
    <rPh sb="13" eb="14">
      <t>ゴ</t>
    </rPh>
    <rPh sb="15" eb="17">
      <t>セイサン</t>
    </rPh>
    <rPh sb="17" eb="18">
      <t>ビ</t>
    </rPh>
    <phoneticPr fontId="1"/>
  </si>
  <si>
    <t>※注</t>
    <rPh sb="1" eb="2">
      <t>チュウ</t>
    </rPh>
    <phoneticPr fontId="1"/>
  </si>
  <si>
    <r>
      <t>※注　期末日間際の出張旅費で、</t>
    </r>
    <r>
      <rPr>
        <b/>
        <sz val="11"/>
        <color rgb="FFFF0000"/>
        <rFont val="メイリオ"/>
        <family val="3"/>
        <charset val="128"/>
      </rPr>
      <t>精算日が期末日を超える場合</t>
    </r>
    <r>
      <rPr>
        <b/>
        <sz val="11"/>
        <rFont val="メイリオ"/>
        <family val="3"/>
        <charset val="128"/>
      </rPr>
      <t>、</t>
    </r>
    <r>
      <rPr>
        <b/>
        <sz val="11"/>
        <color rgb="FFFF0000"/>
        <rFont val="メイリオ"/>
        <family val="3"/>
        <charset val="128"/>
      </rPr>
      <t>②精算日の仕訳に変えて</t>
    </r>
    <r>
      <rPr>
        <b/>
        <sz val="11"/>
        <rFont val="メイリオ"/>
        <family val="3"/>
        <charset val="128"/>
      </rPr>
      <t>以下の仕訳をすることになります。</t>
    </r>
    <rPh sb="1" eb="2">
      <t>チュウ</t>
    </rPh>
    <rPh sb="3" eb="5">
      <t>キマツ</t>
    </rPh>
    <rPh sb="5" eb="6">
      <t>ビ</t>
    </rPh>
    <rPh sb="6" eb="8">
      <t>マギワ</t>
    </rPh>
    <rPh sb="9" eb="11">
      <t>シュッチョウ</t>
    </rPh>
    <rPh sb="11" eb="13">
      <t>リョヒ</t>
    </rPh>
    <rPh sb="15" eb="17">
      <t>セイサン</t>
    </rPh>
    <rPh sb="17" eb="18">
      <t>ビ</t>
    </rPh>
    <rPh sb="19" eb="21">
      <t>キマツ</t>
    </rPh>
    <rPh sb="21" eb="22">
      <t>ビ</t>
    </rPh>
    <rPh sb="23" eb="24">
      <t>コ</t>
    </rPh>
    <rPh sb="26" eb="28">
      <t>バアイ</t>
    </rPh>
    <rPh sb="30" eb="32">
      <t>セイサン</t>
    </rPh>
    <rPh sb="32" eb="33">
      <t>ビ</t>
    </rPh>
    <rPh sb="34" eb="36">
      <t>シワケ</t>
    </rPh>
    <rPh sb="37" eb="38">
      <t>カ</t>
    </rPh>
    <rPh sb="40" eb="42">
      <t>イカ</t>
    </rPh>
    <rPh sb="43" eb="45">
      <t>シワケ</t>
    </rPh>
    <phoneticPr fontId="1"/>
  </si>
  <si>
    <t>未収金</t>
    <rPh sb="0" eb="3">
      <t>ミシュウキン</t>
    </rPh>
    <phoneticPr fontId="1"/>
  </si>
  <si>
    <t>未払金</t>
    <rPh sb="0" eb="3">
      <t>ミバライキン</t>
    </rPh>
    <phoneticPr fontId="1"/>
  </si>
  <si>
    <t>伝票に起票する仕訳は以下のようになります(金額は自動計算されます)。</t>
    <rPh sb="0" eb="2">
      <t>デンピョウ</t>
    </rPh>
    <rPh sb="3" eb="5">
      <t>キヒョウ</t>
    </rPh>
    <rPh sb="7" eb="9">
      <t>シワケ</t>
    </rPh>
    <rPh sb="10" eb="12">
      <t>イカ</t>
    </rPh>
    <rPh sb="21" eb="23">
      <t>キンガク</t>
    </rPh>
    <rPh sb="24" eb="26">
      <t>ジドウ</t>
    </rPh>
    <rPh sb="26" eb="28">
      <t>ケイサン</t>
    </rPh>
    <phoneticPr fontId="1"/>
  </si>
  <si>
    <t>②経理担当者は領収書がすべてそろっているか、記載内容に間違いがないかを確認の上、右下の承認者欄（緑色の網掛け）に押印してください。</t>
    <rPh sb="1" eb="3">
      <t>ケイリ</t>
    </rPh>
    <rPh sb="3" eb="6">
      <t>タントウシャ</t>
    </rPh>
    <rPh sb="7" eb="10">
      <t>リョウシュウショ</t>
    </rPh>
    <rPh sb="22" eb="24">
      <t>キサイ</t>
    </rPh>
    <rPh sb="24" eb="26">
      <t>ナイヨウ</t>
    </rPh>
    <rPh sb="27" eb="29">
      <t>マチガ</t>
    </rPh>
    <rPh sb="35" eb="37">
      <t>カクニン</t>
    </rPh>
    <rPh sb="38" eb="39">
      <t>ウエ</t>
    </rPh>
    <rPh sb="40" eb="42">
      <t>ミギシタ</t>
    </rPh>
    <rPh sb="43" eb="46">
      <t>ショウニンシャ</t>
    </rPh>
    <rPh sb="46" eb="47">
      <t>ラン</t>
    </rPh>
    <rPh sb="48" eb="49">
      <t>ミドリ</t>
    </rPh>
    <rPh sb="49" eb="50">
      <t>イロ</t>
    </rPh>
    <rPh sb="51" eb="53">
      <t>アミカ</t>
    </rPh>
    <rPh sb="56" eb="58">
      <t>オウイン</t>
    </rPh>
    <phoneticPr fontId="1"/>
  </si>
  <si>
    <t>③経理担当者は精算日に精算日に右上の精算日日付（緑色の網掛け）を記入し、大切に保管してください。</t>
    <rPh sb="1" eb="3">
      <t>ケイリ</t>
    </rPh>
    <rPh sb="3" eb="6">
      <t>タントウシャ</t>
    </rPh>
    <rPh sb="7" eb="9">
      <t>セイサン</t>
    </rPh>
    <rPh sb="9" eb="10">
      <t>ビ</t>
    </rPh>
    <rPh sb="11" eb="13">
      <t>セイサン</t>
    </rPh>
    <rPh sb="13" eb="14">
      <t>ビ</t>
    </rPh>
    <rPh sb="15" eb="17">
      <t>ミギウエ</t>
    </rPh>
    <rPh sb="18" eb="20">
      <t>セイサン</t>
    </rPh>
    <rPh sb="20" eb="21">
      <t>ビ</t>
    </rPh>
    <rPh sb="21" eb="23">
      <t>ヒヅケ</t>
    </rPh>
    <rPh sb="24" eb="26">
      <t>ミドリイロ</t>
    </rPh>
    <rPh sb="27" eb="29">
      <t>アミカ</t>
    </rPh>
    <rPh sb="32" eb="34">
      <t>キニュウ</t>
    </rPh>
    <rPh sb="36" eb="38">
      <t>タイセツ</t>
    </rPh>
    <rPh sb="39" eb="41">
      <t>ホカン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</si>
</sst>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F800]dddd\,\ mmmm\ dd\,\ yyyy"/>
    <numFmt numFmtId="177" formatCode="#,##0&quot;円&quot;;[Red]\-#,##0&quot;円&quot;"/>
  </numFmts>
  <fonts count="13" x14ac:knownFonts="1">
    <font>
      <sz val="11"/>
      <name val="ＭＳ Ｐゴシック"/>
      <family val="3"/>
      <charset val="128"/>
    </font>
    <font>
      <sz val="6"/>
      <name val="ＭＳ Ｐゴシック"/>
      <family val="2"/>
      <charset val="128"/>
    </font>
    <font>
      <u/>
      <sz val="11"/>
      <color theme="10"/>
      <name val="ＭＳ Ｐゴシック"/>
      <family val="3"/>
      <charset val="128"/>
    </font>
    <font>
      <u/>
      <sz val="11"/>
      <color theme="11"/>
      <name val="ＭＳ Ｐゴシック"/>
      <family val="3"/>
      <charset val="128"/>
    </font>
    <font>
      <sz val="18"/>
      <name val="メイリオ"/>
      <family val="3"/>
      <charset val="128"/>
    </font>
    <font>
      <sz val="12"/>
      <name val="メイリオ"/>
      <family val="3"/>
      <charset val="128"/>
    </font>
    <font>
      <sz val="11"/>
      <name val="メイリオ"/>
      <family val="3"/>
      <charset val="128"/>
    </font>
    <font>
      <sz val="14"/>
      <name val="メイリオ"/>
      <family val="3"/>
      <charset val="128"/>
    </font>
    <font>
      <sz val="11"/>
      <name val="ＭＳ Ｐゴシック"/>
      <family val="3"/>
      <charset val="128"/>
    </font>
    <font>
      <sz val="10"/>
      <name val="メイリオ"/>
      <family val="3"/>
      <charset val="128"/>
    </font>
    <font>
      <b/>
      <sz val="11"/>
      <name val="メイリオ"/>
      <family val="3"/>
      <charset val="128"/>
    </font>
    <font>
      <sz val="11"/>
      <color rgb="FFFF0000"/>
      <name val="メイリオ"/>
      <family val="3"/>
      <charset val="128"/>
    </font>
    <font>
      <b/>
      <sz val="11"/>
      <color rgb="FFFF0000"/>
      <name val="メイリオ"/>
      <family val="3"/>
      <charset val="128"/>
    </font>
  </fonts>
  <fills count="6">
    <fill>
      <patternFill patternType="none"/>
    </fill>
    <fill>
      <patternFill patternType="gray125"/>
    </fill>
    <fill>
      <patternFill patternType="solid">
        <fgColor rgb="FFFFFFCC"/>
      </patternFill>
    </fill>
    <fill>
      <patternFill patternType="solid">
        <fgColor theme="4" tint="0.79998168889431442"/>
        <bgColor indexed="64"/>
      </patternFill>
    </fill>
    <fill>
      <patternFill patternType="solid">
        <fgColor rgb="FFFFFFCC"/>
        <bgColor indexed="64"/>
      </patternFill>
    </fill>
    <fill>
      <patternFill patternType="solid">
        <fgColor theme="6" tint="0.79998168889431442"/>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medium">
        <color indexed="64"/>
      </left>
      <right style="thin">
        <color auto="1"/>
      </right>
      <top style="medium">
        <color indexed="64"/>
      </top>
      <bottom/>
      <diagonal/>
    </border>
    <border>
      <left style="thin">
        <color auto="1"/>
      </left>
      <right style="medium">
        <color indexed="64"/>
      </right>
      <top style="medium">
        <color indexed="64"/>
      </top>
      <bottom/>
      <diagonal/>
    </border>
    <border>
      <left style="medium">
        <color indexed="64"/>
      </left>
      <right style="thin">
        <color auto="1"/>
      </right>
      <top/>
      <bottom/>
      <diagonal/>
    </border>
    <border>
      <left style="thin">
        <color auto="1"/>
      </left>
      <right style="medium">
        <color indexed="64"/>
      </right>
      <top/>
      <bottom/>
      <diagonal/>
    </border>
    <border>
      <left style="medium">
        <color indexed="64"/>
      </left>
      <right style="thin">
        <color auto="1"/>
      </right>
      <top/>
      <bottom style="medium">
        <color indexed="64"/>
      </bottom>
      <diagonal/>
    </border>
    <border>
      <left style="thin">
        <color auto="1"/>
      </left>
      <right style="medium">
        <color indexed="64"/>
      </right>
      <top/>
      <bottom style="medium">
        <color indexed="64"/>
      </bottom>
      <diagonal/>
    </border>
  </borders>
  <cellStyleXfs count="27">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38" fontId="8" fillId="0" borderId="0" applyFont="0" applyFill="0" applyBorder="0" applyAlignment="0" applyProtection="0">
      <alignment vertical="center"/>
    </xf>
    <xf numFmtId="0" fontId="8" fillId="2" borderId="11" applyNumberFormat="0" applyFont="0" applyAlignment="0" applyProtection="0">
      <alignment vertical="center"/>
    </xf>
  </cellStyleXfs>
  <cellXfs count="83">
    <xf numFmtId="0" fontId="0" fillId="0" borderId="0" xfId="0"/>
    <xf numFmtId="0" fontId="4" fillId="0" borderId="0" xfId="0" applyFont="1" applyFill="1" applyAlignment="1">
      <alignment horizontal="centerContinuous" vertical="center"/>
    </xf>
    <xf numFmtId="0" fontId="5" fillId="0" borderId="3" xfId="0" applyFont="1" applyFill="1" applyBorder="1" applyAlignment="1">
      <alignment vertical="center"/>
    </xf>
    <xf numFmtId="0" fontId="5" fillId="0" borderId="3" xfId="0" applyFont="1" applyFill="1" applyBorder="1" applyAlignment="1">
      <alignment horizontal="center" vertical="center"/>
    </xf>
    <xf numFmtId="0" fontId="5" fillId="0" borderId="0" xfId="0" applyFont="1" applyFill="1" applyBorder="1" applyAlignment="1">
      <alignment horizontal="left" vertical="center"/>
    </xf>
    <xf numFmtId="0" fontId="6" fillId="0" borderId="0" xfId="0" applyFont="1" applyFill="1" applyAlignment="1">
      <alignment vertical="center"/>
    </xf>
    <xf numFmtId="0" fontId="4" fillId="0" borderId="0" xfId="0" applyFont="1" applyFill="1" applyAlignment="1">
      <alignment vertical="center"/>
    </xf>
    <xf numFmtId="0" fontId="6" fillId="0" borderId="10" xfId="0" applyFont="1" applyFill="1" applyBorder="1" applyAlignment="1">
      <alignment horizontal="center" vertical="center"/>
    </xf>
    <xf numFmtId="0" fontId="7" fillId="0" borderId="0" xfId="0" applyFont="1" applyFill="1" applyAlignment="1">
      <alignment horizontal="center" vertical="center"/>
    </xf>
    <xf numFmtId="0" fontId="6" fillId="0" borderId="1" xfId="0" applyFont="1" applyFill="1" applyBorder="1" applyAlignment="1">
      <alignment horizontal="center" vertical="center"/>
    </xf>
    <xf numFmtId="0" fontId="6" fillId="0" borderId="10" xfId="0" applyFont="1" applyFill="1" applyBorder="1" applyAlignment="1">
      <alignment horizontal="center" vertical="center"/>
    </xf>
    <xf numFmtId="0" fontId="6" fillId="0" borderId="3" xfId="0" applyFont="1" applyFill="1" applyBorder="1" applyAlignment="1">
      <alignment vertical="center"/>
    </xf>
    <xf numFmtId="0" fontId="6" fillId="0" borderId="3"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10" xfId="0" applyFont="1" applyFill="1" applyBorder="1" applyAlignment="1">
      <alignment horizontal="right" vertical="center"/>
    </xf>
    <xf numFmtId="0" fontId="6" fillId="0" borderId="1" xfId="0" applyFont="1" applyFill="1" applyBorder="1" applyAlignment="1">
      <alignment horizontal="center" vertical="center"/>
    </xf>
    <xf numFmtId="0" fontId="6" fillId="3" borderId="1" xfId="0" applyFont="1" applyFill="1" applyBorder="1" applyAlignment="1">
      <alignment horizontal="center" vertical="center"/>
    </xf>
    <xf numFmtId="0" fontId="5" fillId="3" borderId="1" xfId="0" applyFont="1" applyFill="1" applyBorder="1" applyAlignment="1">
      <alignment horizontal="center" vertical="center"/>
    </xf>
    <xf numFmtId="0" fontId="6" fillId="0" borderId="0" xfId="0" applyFont="1" applyFill="1" applyBorder="1" applyAlignment="1">
      <alignment vertical="center"/>
    </xf>
    <xf numFmtId="0" fontId="6" fillId="4" borderId="1" xfId="0" applyFont="1" applyFill="1" applyBorder="1" applyAlignment="1">
      <alignment horizontal="center" vertical="center"/>
    </xf>
    <xf numFmtId="14" fontId="6" fillId="4" borderId="1" xfId="0" applyNumberFormat="1" applyFont="1" applyFill="1" applyBorder="1" applyAlignment="1">
      <alignment horizontal="center" vertical="center"/>
    </xf>
    <xf numFmtId="177" fontId="6" fillId="4" borderId="1" xfId="0" applyNumberFormat="1" applyFont="1" applyFill="1" applyBorder="1" applyAlignment="1">
      <alignment vertical="center"/>
    </xf>
    <xf numFmtId="0" fontId="9" fillId="4" borderId="1" xfId="0" applyNumberFormat="1" applyFont="1" applyFill="1" applyBorder="1" applyAlignment="1">
      <alignment horizontal="right" vertical="center"/>
    </xf>
    <xf numFmtId="56" fontId="9" fillId="4" borderId="1" xfId="0" applyNumberFormat="1" applyFont="1" applyFill="1" applyBorder="1" applyAlignment="1">
      <alignment horizontal="right" vertical="center"/>
    </xf>
    <xf numFmtId="176" fontId="6" fillId="0" borderId="0" xfId="0" applyNumberFormat="1" applyFont="1" applyFill="1" applyAlignment="1">
      <alignment vertical="center"/>
    </xf>
    <xf numFmtId="0" fontId="6" fillId="3" borderId="1" xfId="0" applyFont="1" applyFill="1" applyBorder="1" applyAlignment="1">
      <alignment horizontal="center" vertical="center" wrapText="1"/>
    </xf>
    <xf numFmtId="0" fontId="6" fillId="0" borderId="1" xfId="0" applyFont="1" applyBorder="1" applyAlignment="1">
      <alignment horizontal="right" vertical="center" wrapText="1"/>
    </xf>
    <xf numFmtId="0" fontId="6" fillId="3" borderId="7"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6" fillId="0" borderId="8" xfId="0" applyFont="1" applyBorder="1" applyAlignment="1">
      <alignment horizontal="right" vertical="center" wrapText="1"/>
    </xf>
    <xf numFmtId="0" fontId="6" fillId="0" borderId="9" xfId="0" applyFont="1" applyBorder="1" applyAlignment="1">
      <alignment horizontal="right" vertical="center" wrapText="1"/>
    </xf>
    <xf numFmtId="0" fontId="6" fillId="3" borderId="12" xfId="0" applyFont="1" applyFill="1" applyBorder="1" applyAlignment="1">
      <alignment horizontal="center" vertical="center" wrapText="1"/>
    </xf>
    <xf numFmtId="0" fontId="6" fillId="3" borderId="14" xfId="0" applyFont="1" applyFill="1" applyBorder="1" applyAlignment="1">
      <alignment horizontal="center" vertical="center"/>
    </xf>
    <xf numFmtId="0" fontId="6" fillId="3" borderId="16" xfId="0" applyFont="1" applyFill="1" applyBorder="1" applyAlignment="1">
      <alignment horizontal="center" vertical="center"/>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 xfId="0" applyFont="1" applyFill="1" applyBorder="1" applyAlignment="1">
      <alignment horizontal="center" vertical="center"/>
    </xf>
    <xf numFmtId="38" fontId="6" fillId="0" borderId="1" xfId="25" applyFont="1" applyFill="1" applyBorder="1" applyAlignment="1">
      <alignment horizontal="right" vertical="center"/>
    </xf>
    <xf numFmtId="0" fontId="6" fillId="3" borderId="1" xfId="0" applyFont="1" applyFill="1" applyBorder="1" applyAlignment="1">
      <alignment horizontal="center" vertical="center"/>
    </xf>
    <xf numFmtId="0" fontId="6" fillId="0" borderId="1" xfId="0" applyFont="1" applyFill="1" applyBorder="1" applyAlignment="1">
      <alignment horizontal="right" vertical="center"/>
    </xf>
    <xf numFmtId="0" fontId="6" fillId="4" borderId="8" xfId="0" applyFont="1" applyFill="1" applyBorder="1" applyAlignment="1">
      <alignment horizontal="center" vertical="center"/>
    </xf>
    <xf numFmtId="0" fontId="6" fillId="4" borderId="9" xfId="0" applyFont="1" applyFill="1" applyBorder="1" applyAlignment="1">
      <alignment horizontal="center" vertical="center"/>
    </xf>
    <xf numFmtId="0" fontId="6" fillId="4" borderId="10" xfId="0" applyFont="1" applyFill="1" applyBorder="1" applyAlignment="1">
      <alignment horizontal="center" vertical="center"/>
    </xf>
    <xf numFmtId="0" fontId="6" fillId="4" borderId="8" xfId="25" applyNumberFormat="1" applyFont="1" applyFill="1" applyBorder="1" applyAlignment="1">
      <alignment horizontal="center" vertical="center"/>
    </xf>
    <xf numFmtId="0" fontId="6" fillId="4" borderId="9" xfId="25" applyNumberFormat="1" applyFont="1" applyFill="1" applyBorder="1" applyAlignment="1">
      <alignment horizontal="center" vertical="center"/>
    </xf>
    <xf numFmtId="14" fontId="6" fillId="0" borderId="1" xfId="25" applyNumberFormat="1" applyFont="1" applyFill="1" applyBorder="1" applyAlignment="1">
      <alignment horizontal="center" vertical="center"/>
    </xf>
    <xf numFmtId="0" fontId="6" fillId="3" borderId="8" xfId="0" applyFont="1" applyFill="1" applyBorder="1" applyAlignment="1">
      <alignment horizontal="center" vertical="center"/>
    </xf>
    <xf numFmtId="0" fontId="6" fillId="3" borderId="10" xfId="0" applyFont="1" applyFill="1" applyBorder="1" applyAlignment="1">
      <alignment horizontal="center" vertical="center"/>
    </xf>
    <xf numFmtId="0" fontId="6" fillId="3" borderId="9" xfId="0" applyFont="1" applyFill="1" applyBorder="1" applyAlignment="1">
      <alignment horizontal="center" vertical="center"/>
    </xf>
    <xf numFmtId="0" fontId="6" fillId="4" borderId="8" xfId="0" applyFont="1" applyFill="1" applyBorder="1" applyAlignment="1">
      <alignment horizontal="left" vertical="center"/>
    </xf>
    <xf numFmtId="0" fontId="6" fillId="4" borderId="10" xfId="0" applyFont="1" applyFill="1" applyBorder="1" applyAlignment="1">
      <alignment horizontal="left" vertical="center"/>
    </xf>
    <xf numFmtId="0" fontId="6" fillId="4" borderId="9" xfId="0" applyFont="1" applyFill="1" applyBorder="1" applyAlignment="1">
      <alignment horizontal="left" vertical="center"/>
    </xf>
    <xf numFmtId="177" fontId="6" fillId="4" borderId="8" xfId="25" applyNumberFormat="1" applyFont="1" applyFill="1" applyBorder="1" applyAlignment="1">
      <alignment horizontal="right" vertical="center"/>
    </xf>
    <xf numFmtId="177" fontId="6" fillId="4" borderId="9" xfId="25" applyNumberFormat="1" applyFont="1" applyFill="1" applyBorder="1" applyAlignment="1">
      <alignment horizontal="right" vertical="center"/>
    </xf>
    <xf numFmtId="0" fontId="6" fillId="0" borderId="0" xfId="0" applyFont="1" applyFill="1" applyBorder="1" applyAlignment="1">
      <alignment horizontal="center" vertical="center"/>
    </xf>
    <xf numFmtId="0" fontId="6" fillId="5" borderId="13" xfId="0" applyFont="1" applyFill="1" applyBorder="1" applyAlignment="1">
      <alignment horizontal="center" vertical="center"/>
    </xf>
    <xf numFmtId="0" fontId="6" fillId="5" borderId="15" xfId="0" applyFont="1" applyFill="1" applyBorder="1" applyAlignment="1">
      <alignment horizontal="center" vertical="center"/>
    </xf>
    <xf numFmtId="0" fontId="6" fillId="5" borderId="17" xfId="0" applyFont="1" applyFill="1" applyBorder="1" applyAlignment="1">
      <alignment horizontal="center" vertical="center"/>
    </xf>
    <xf numFmtId="0" fontId="6" fillId="0" borderId="0" xfId="0" applyFont="1" applyFill="1" applyBorder="1" applyAlignment="1">
      <alignment horizontal="center" vertical="center" wrapText="1"/>
    </xf>
    <xf numFmtId="0" fontId="6" fillId="3" borderId="7" xfId="0" applyFont="1" applyFill="1" applyBorder="1" applyAlignment="1">
      <alignment horizontal="center" vertical="center"/>
    </xf>
    <xf numFmtId="177" fontId="6" fillId="0" borderId="1" xfId="25" applyNumberFormat="1" applyFont="1" applyFill="1" applyBorder="1" applyAlignment="1">
      <alignment horizontal="right" vertical="center"/>
    </xf>
    <xf numFmtId="176" fontId="5" fillId="2" borderId="1" xfId="26" applyNumberFormat="1" applyFont="1" applyBorder="1" applyAlignment="1">
      <alignment horizontal="center" vertical="center"/>
    </xf>
    <xf numFmtId="176" fontId="5" fillId="5" borderId="1" xfId="26" applyNumberFormat="1" applyFont="1" applyFill="1" applyBorder="1" applyAlignment="1">
      <alignment horizontal="center" vertical="center"/>
    </xf>
    <xf numFmtId="0" fontId="5" fillId="0" borderId="3" xfId="0" applyFont="1" applyFill="1" applyBorder="1" applyAlignment="1">
      <alignment horizontal="center" vertical="center"/>
    </xf>
    <xf numFmtId="0" fontId="5" fillId="0" borderId="0" xfId="0" applyFont="1" applyFill="1" applyBorder="1" applyAlignment="1">
      <alignment horizontal="center" vertical="center"/>
    </xf>
    <xf numFmtId="0" fontId="5" fillId="4" borderId="1" xfId="0" applyFont="1" applyFill="1" applyBorder="1" applyAlignment="1">
      <alignment horizontal="left" vertical="center"/>
    </xf>
    <xf numFmtId="0" fontId="4" fillId="0" borderId="0" xfId="0" applyFont="1" applyFill="1" applyAlignment="1">
      <alignment horizontal="center" vertical="center" wrapText="1"/>
    </xf>
    <xf numFmtId="0" fontId="4" fillId="0" borderId="0" xfId="0" applyFont="1" applyFill="1" applyAlignment="1">
      <alignment horizontal="center" vertical="center"/>
    </xf>
    <xf numFmtId="176" fontId="5" fillId="0" borderId="1" xfId="26" applyNumberFormat="1" applyFont="1" applyFill="1" applyBorder="1" applyAlignment="1">
      <alignment horizontal="center" vertical="center"/>
    </xf>
    <xf numFmtId="49" fontId="5" fillId="2" borderId="1" xfId="26" applyNumberFormat="1" applyFont="1" applyBorder="1" applyAlignment="1">
      <alignment horizontal="center" vertical="center"/>
    </xf>
    <xf numFmtId="0" fontId="5" fillId="2" borderId="1" xfId="26" applyFont="1" applyBorder="1" applyAlignment="1">
      <alignment horizontal="center" vertical="center"/>
    </xf>
    <xf numFmtId="0" fontId="5" fillId="3" borderId="1" xfId="0" applyFont="1" applyFill="1" applyBorder="1" applyAlignment="1">
      <alignment horizontal="center" vertical="center"/>
    </xf>
    <xf numFmtId="0" fontId="6" fillId="3" borderId="3" xfId="0" applyFont="1" applyFill="1" applyBorder="1" applyAlignment="1">
      <alignment horizontal="center" vertical="center"/>
    </xf>
    <xf numFmtId="0" fontId="6" fillId="3" borderId="4" xfId="0" applyFont="1" applyFill="1" applyBorder="1" applyAlignment="1">
      <alignment horizontal="center" vertical="center"/>
    </xf>
    <xf numFmtId="177" fontId="6" fillId="0" borderId="2" xfId="0" applyNumberFormat="1" applyFont="1" applyFill="1" applyBorder="1" applyAlignment="1">
      <alignment horizontal="right" vertical="center"/>
    </xf>
    <xf numFmtId="177" fontId="6" fillId="0" borderId="4" xfId="0" applyNumberFormat="1" applyFont="1" applyFill="1" applyBorder="1" applyAlignment="1">
      <alignment horizontal="right" vertical="center"/>
    </xf>
    <xf numFmtId="177" fontId="6" fillId="0" borderId="5" xfId="25" applyNumberFormat="1" applyFont="1" applyFill="1" applyBorder="1" applyAlignment="1">
      <alignment horizontal="right" vertical="center"/>
    </xf>
    <xf numFmtId="177" fontId="6" fillId="0" borderId="6" xfId="25" applyNumberFormat="1" applyFont="1" applyFill="1" applyBorder="1" applyAlignment="1">
      <alignment horizontal="right" vertical="center"/>
    </xf>
    <xf numFmtId="177" fontId="6" fillId="0" borderId="8" xfId="25" applyNumberFormat="1" applyFont="1" applyFill="1" applyBorder="1" applyAlignment="1">
      <alignment horizontal="right" vertical="center"/>
    </xf>
    <xf numFmtId="177" fontId="6" fillId="0" borderId="9" xfId="25" applyNumberFormat="1" applyFont="1" applyFill="1" applyBorder="1" applyAlignment="1">
      <alignment horizontal="right" vertical="center"/>
    </xf>
    <xf numFmtId="176" fontId="10" fillId="0" borderId="0" xfId="0" applyNumberFormat="1" applyFont="1" applyFill="1" applyAlignment="1">
      <alignment vertical="center"/>
    </xf>
    <xf numFmtId="0" fontId="10" fillId="0" borderId="0" xfId="0" applyFont="1" applyFill="1" applyAlignment="1">
      <alignment vertical="center"/>
    </xf>
  </cellXfs>
  <cellStyles count="27">
    <cellStyle name="ハイパーリンク" xfId="1" builtinId="8" hidden="1"/>
    <cellStyle name="ハイパーリンク" xfId="3" builtinId="8" hidden="1"/>
    <cellStyle name="ハイパーリンク" xfId="5" builtinId="8" hidden="1"/>
    <cellStyle name="ハイパーリンク" xfId="7" builtinId="8" hidden="1"/>
    <cellStyle name="ハイパーリンク" xfId="9" builtinId="8" hidden="1"/>
    <cellStyle name="ハイパーリンク" xfId="11" builtinId="8" hidden="1"/>
    <cellStyle name="ハイパーリンク" xfId="13" builtinId="8" hidden="1"/>
    <cellStyle name="ハイパーリンク" xfId="15" builtinId="8" hidden="1"/>
    <cellStyle name="ハイパーリンク" xfId="17" builtinId="8" hidden="1"/>
    <cellStyle name="ハイパーリンク" xfId="19" builtinId="8" hidden="1"/>
    <cellStyle name="ハイパーリンク" xfId="21" builtinId="8" hidden="1"/>
    <cellStyle name="ハイパーリンク" xfId="23" builtinId="8" hidden="1"/>
    <cellStyle name="メモ" xfId="26" builtinId="10"/>
    <cellStyle name="桁区切り" xfId="25" builtinId="6"/>
    <cellStyle name="標準" xfId="0" builtinId="0"/>
    <cellStyle name="表示済みのハイパーリンク" xfId="2" builtinId="9" hidden="1"/>
    <cellStyle name="表示済みのハイパーリンク" xfId="4" builtinId="9" hidden="1"/>
    <cellStyle name="表示済みのハイパーリンク" xfId="6" builtinId="9" hidden="1"/>
    <cellStyle name="表示済みのハイパーリンク" xfId="8" builtinId="9" hidden="1"/>
    <cellStyle name="表示済みのハイパーリンク" xfId="10" builtinId="9" hidden="1"/>
    <cellStyle name="表示済みのハイパーリンク" xfId="12" builtinId="9" hidden="1"/>
    <cellStyle name="表示済みのハイパーリンク" xfId="14" builtinId="9" hidden="1"/>
    <cellStyle name="表示済みのハイパーリンク" xfId="16" builtinId="9" hidden="1"/>
    <cellStyle name="表示済みのハイパーリンク" xfId="18" builtinId="9" hidden="1"/>
    <cellStyle name="表示済みのハイパーリンク" xfId="20" builtinId="9" hidden="1"/>
    <cellStyle name="表示済みのハイパーリンク" xfId="22" builtinId="9" hidden="1"/>
    <cellStyle name="表示済みのハイパーリンク" xfId="24" builtinId="9" hidden="1"/>
  </cellStyles>
  <dxfs count="0"/>
  <tableStyles count="0" defaultTableStyle="TableStyleMedium9" defaultPivotStyle="PivotStyleMedium4"/>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8"/>
  <sheetViews>
    <sheetView showGridLines="0" tabSelected="1" topLeftCell="A7" zoomScale="90" zoomScaleNormal="90" zoomScalePageLayoutView="93" workbookViewId="0">
      <selection activeCell="S33" sqref="S33"/>
    </sheetView>
  </sheetViews>
  <sheetFormatPr defaultColWidth="8.875" defaultRowHeight="18.75" x14ac:dyDescent="0.15"/>
  <cols>
    <col min="1" max="1" width="18.5" style="5" customWidth="1"/>
    <col min="2" max="2" width="5.375" style="5" customWidth="1"/>
    <col min="3" max="3" width="14.375" style="5" customWidth="1"/>
    <col min="4" max="5" width="24.125" style="5" customWidth="1"/>
    <col min="6" max="6" width="8.625" style="5" customWidth="1"/>
    <col min="7" max="8" width="7.5" style="5" customWidth="1"/>
    <col min="9" max="9" width="9" style="5" customWidth="1"/>
    <col min="10" max="11" width="8.875" style="5"/>
    <col min="12" max="12" width="9.375" style="5" customWidth="1"/>
    <col min="13" max="13" width="16.75" style="5" bestFit="1" customWidth="1"/>
    <col min="14" max="16" width="8.875" style="5"/>
    <col min="17" max="17" width="9.375" style="5" customWidth="1"/>
    <col min="18" max="18" width="16.75" style="5" customWidth="1"/>
    <col min="19" max="16384" width="8.875" style="5"/>
  </cols>
  <sheetData>
    <row r="1" spans="1:20" ht="28.5" x14ac:dyDescent="0.15">
      <c r="A1" s="67" t="s">
        <v>32</v>
      </c>
      <c r="B1" s="68"/>
      <c r="C1" s="68"/>
      <c r="D1" s="68"/>
      <c r="E1" s="68"/>
      <c r="F1" s="68"/>
      <c r="G1" s="68"/>
      <c r="H1" s="68"/>
      <c r="I1" s="68"/>
      <c r="J1" s="8"/>
    </row>
    <row r="2" spans="1:20" ht="28.5" x14ac:dyDescent="0.15">
      <c r="A2" s="1"/>
      <c r="B2" s="1"/>
      <c r="C2" s="1"/>
      <c r="D2" s="1"/>
      <c r="E2" s="1"/>
      <c r="F2" s="1"/>
      <c r="G2" s="1"/>
      <c r="H2" s="1"/>
      <c r="I2" s="1"/>
      <c r="J2" s="8"/>
      <c r="K2" s="5" t="s">
        <v>64</v>
      </c>
    </row>
    <row r="3" spans="1:20" ht="22.5" x14ac:dyDescent="0.15">
      <c r="A3" s="72" t="s">
        <v>0</v>
      </c>
      <c r="B3" s="72"/>
      <c r="C3" s="69">
        <f ca="1">NOW()</f>
        <v>43131.450239930557</v>
      </c>
      <c r="D3" s="69"/>
      <c r="E3" s="17" t="s">
        <v>63</v>
      </c>
      <c r="F3" s="62">
        <v>43123</v>
      </c>
      <c r="G3" s="62"/>
      <c r="H3" s="62"/>
      <c r="I3" s="62"/>
      <c r="J3" s="8"/>
      <c r="K3" s="5" t="s">
        <v>66</v>
      </c>
    </row>
    <row r="4" spans="1:20" ht="22.5" x14ac:dyDescent="0.15">
      <c r="A4" s="72" t="s">
        <v>14</v>
      </c>
      <c r="B4" s="72"/>
      <c r="C4" s="70" t="s">
        <v>15</v>
      </c>
      <c r="D4" s="71"/>
      <c r="E4" s="17" t="s">
        <v>62</v>
      </c>
      <c r="F4" s="63">
        <v>43131</v>
      </c>
      <c r="G4" s="63"/>
      <c r="H4" s="63"/>
      <c r="I4" s="63"/>
      <c r="J4" s="8"/>
      <c r="K4" s="5" t="s">
        <v>93</v>
      </c>
    </row>
    <row r="5" spans="1:20" ht="18" customHeight="1" x14ac:dyDescent="0.15">
      <c r="A5" s="2"/>
      <c r="B5" s="3"/>
      <c r="C5" s="64"/>
      <c r="D5" s="64"/>
      <c r="E5" s="64"/>
      <c r="F5" s="64"/>
      <c r="G5" s="64"/>
      <c r="H5" s="64"/>
      <c r="I5" s="64"/>
      <c r="J5" s="4"/>
      <c r="K5" s="5" t="s">
        <v>94</v>
      </c>
    </row>
    <row r="6" spans="1:20" ht="17.100000000000001" customHeight="1" x14ac:dyDescent="0.15">
      <c r="A6" s="66" t="s">
        <v>16</v>
      </c>
      <c r="B6" s="66"/>
      <c r="C6" s="65"/>
      <c r="D6" s="65"/>
      <c r="E6" s="65"/>
      <c r="F6" s="65"/>
      <c r="G6" s="65"/>
      <c r="H6" s="65"/>
      <c r="I6" s="65"/>
    </row>
    <row r="7" spans="1:20" x14ac:dyDescent="0.15">
      <c r="A7" s="39" t="s">
        <v>20</v>
      </c>
      <c r="B7" s="39"/>
      <c r="C7" s="39"/>
      <c r="D7" s="39"/>
      <c r="E7" s="39"/>
      <c r="F7" s="39"/>
      <c r="G7" s="39"/>
      <c r="H7" s="39"/>
      <c r="I7" s="39"/>
      <c r="K7" s="5" t="s">
        <v>67</v>
      </c>
    </row>
    <row r="8" spans="1:20" x14ac:dyDescent="0.15">
      <c r="A8" s="47" t="s">
        <v>1</v>
      </c>
      <c r="B8" s="48"/>
      <c r="C8" s="49"/>
      <c r="D8" s="16" t="s">
        <v>2</v>
      </c>
      <c r="E8" s="47" t="s">
        <v>3</v>
      </c>
      <c r="F8" s="48"/>
      <c r="G8" s="48"/>
      <c r="H8" s="48"/>
      <c r="I8" s="49"/>
      <c r="K8" s="5" t="s">
        <v>92</v>
      </c>
    </row>
    <row r="9" spans="1:20" x14ac:dyDescent="0.15">
      <c r="A9" s="20">
        <v>43125</v>
      </c>
      <c r="B9" s="10" t="s">
        <v>21</v>
      </c>
      <c r="C9" s="20">
        <v>43128</v>
      </c>
      <c r="D9" s="19" t="s">
        <v>23</v>
      </c>
      <c r="E9" s="50" t="s">
        <v>24</v>
      </c>
      <c r="F9" s="51"/>
      <c r="G9" s="51"/>
      <c r="H9" s="51"/>
      <c r="I9" s="52"/>
    </row>
    <row r="10" spans="1:20" x14ac:dyDescent="0.15">
      <c r="A10" s="20">
        <v>43129</v>
      </c>
      <c r="B10" s="10" t="s">
        <v>21</v>
      </c>
      <c r="C10" s="20">
        <v>43129</v>
      </c>
      <c r="D10" s="19" t="s">
        <v>25</v>
      </c>
      <c r="E10" s="50" t="s">
        <v>26</v>
      </c>
      <c r="F10" s="51"/>
      <c r="G10" s="51"/>
      <c r="H10" s="51"/>
      <c r="I10" s="52"/>
      <c r="K10" s="5" t="s">
        <v>83</v>
      </c>
    </row>
    <row r="11" spans="1:20" ht="28.5" x14ac:dyDescent="0.15">
      <c r="A11" s="20"/>
      <c r="B11" s="10" t="s">
        <v>22</v>
      </c>
      <c r="C11" s="20"/>
      <c r="D11" s="19"/>
      <c r="E11" s="50"/>
      <c r="F11" s="51"/>
      <c r="G11" s="51"/>
      <c r="H11" s="51"/>
      <c r="I11" s="52"/>
      <c r="K11" s="5" t="s">
        <v>57</v>
      </c>
      <c r="L11" s="6"/>
      <c r="M11" s="24">
        <f>F3</f>
        <v>43123</v>
      </c>
    </row>
    <row r="12" spans="1:20" x14ac:dyDescent="0.15">
      <c r="A12" s="11"/>
      <c r="B12" s="11"/>
      <c r="C12" s="11"/>
      <c r="D12" s="12"/>
      <c r="E12" s="12"/>
      <c r="F12" s="12"/>
      <c r="G12" s="12"/>
      <c r="H12" s="12"/>
      <c r="I12" s="12"/>
      <c r="K12" s="39" t="s">
        <v>50</v>
      </c>
      <c r="L12" s="39"/>
      <c r="M12" s="16" t="s">
        <v>51</v>
      </c>
      <c r="N12" s="39" t="s">
        <v>52</v>
      </c>
      <c r="O12" s="39"/>
      <c r="P12" s="39" t="s">
        <v>53</v>
      </c>
      <c r="Q12" s="39"/>
      <c r="R12" s="16" t="s">
        <v>51</v>
      </c>
      <c r="S12" s="39" t="s">
        <v>52</v>
      </c>
      <c r="T12" s="39"/>
    </row>
    <row r="13" spans="1:20" x14ac:dyDescent="0.15">
      <c r="A13" s="39" t="s">
        <v>17</v>
      </c>
      <c r="B13" s="39"/>
      <c r="C13" s="39"/>
      <c r="D13" s="39"/>
      <c r="E13" s="39"/>
      <c r="F13" s="39"/>
      <c r="G13" s="39"/>
      <c r="H13" s="39"/>
      <c r="I13" s="39"/>
      <c r="K13" s="37" t="s">
        <v>54</v>
      </c>
      <c r="L13" s="37"/>
      <c r="M13" s="9" t="s">
        <v>55</v>
      </c>
      <c r="N13" s="38">
        <f>IF(OR(H43="",H43=0),"0",H43)</f>
        <v>100000</v>
      </c>
      <c r="O13" s="38"/>
      <c r="P13" s="37" t="s">
        <v>56</v>
      </c>
      <c r="Q13" s="37"/>
      <c r="R13" s="9" t="s">
        <v>55</v>
      </c>
      <c r="S13" s="38">
        <f>IF(OR(H43="",H43=0),"0",H43)</f>
        <v>100000</v>
      </c>
      <c r="T13" s="38"/>
    </row>
    <row r="14" spans="1:20" x14ac:dyDescent="0.15">
      <c r="A14" s="50" t="s">
        <v>48</v>
      </c>
      <c r="B14" s="51"/>
      <c r="C14" s="51"/>
      <c r="D14" s="51"/>
      <c r="E14" s="51"/>
      <c r="F14" s="51"/>
      <c r="G14" s="51"/>
      <c r="H14" s="51"/>
      <c r="I14" s="52"/>
    </row>
    <row r="15" spans="1:20" x14ac:dyDescent="0.15">
      <c r="A15" s="50" t="s">
        <v>49</v>
      </c>
      <c r="B15" s="51"/>
      <c r="C15" s="51"/>
      <c r="D15" s="51"/>
      <c r="E15" s="51"/>
      <c r="F15" s="51"/>
      <c r="G15" s="51"/>
      <c r="H15" s="51"/>
      <c r="I15" s="52"/>
      <c r="K15" s="5" t="s">
        <v>58</v>
      </c>
      <c r="L15" s="81" t="s">
        <v>88</v>
      </c>
      <c r="M15" s="24">
        <f>F4</f>
        <v>43131</v>
      </c>
    </row>
    <row r="16" spans="1:20" x14ac:dyDescent="0.15">
      <c r="A16" s="50"/>
      <c r="B16" s="51"/>
      <c r="C16" s="51"/>
      <c r="D16" s="51"/>
      <c r="E16" s="51"/>
      <c r="F16" s="51"/>
      <c r="G16" s="51"/>
      <c r="H16" s="51"/>
      <c r="I16" s="52"/>
      <c r="K16" s="39" t="s">
        <v>50</v>
      </c>
      <c r="L16" s="39"/>
      <c r="M16" s="16" t="s">
        <v>51</v>
      </c>
      <c r="N16" s="39" t="s">
        <v>52</v>
      </c>
      <c r="O16" s="39"/>
      <c r="P16" s="39" t="s">
        <v>53</v>
      </c>
      <c r="Q16" s="39"/>
      <c r="R16" s="16" t="s">
        <v>51</v>
      </c>
      <c r="S16" s="39" t="s">
        <v>52</v>
      </c>
      <c r="T16" s="39"/>
    </row>
    <row r="17" spans="1:20" x14ac:dyDescent="0.15">
      <c r="A17" s="50"/>
      <c r="B17" s="51"/>
      <c r="C17" s="51"/>
      <c r="D17" s="51"/>
      <c r="E17" s="51"/>
      <c r="F17" s="51"/>
      <c r="G17" s="51"/>
      <c r="H17" s="51"/>
      <c r="I17" s="52"/>
      <c r="K17" s="37" t="s">
        <v>59</v>
      </c>
      <c r="L17" s="37"/>
      <c r="M17" s="9" t="s">
        <v>60</v>
      </c>
      <c r="N17" s="38">
        <f>H42</f>
        <v>92900</v>
      </c>
      <c r="O17" s="38"/>
      <c r="P17" s="37" t="s">
        <v>61</v>
      </c>
      <c r="Q17" s="37"/>
      <c r="R17" s="9" t="s">
        <v>55</v>
      </c>
      <c r="S17" s="38">
        <f>IF(OR(H43="",H43=0),"0",H43)</f>
        <v>100000</v>
      </c>
      <c r="T17" s="38"/>
    </row>
    <row r="18" spans="1:20" x14ac:dyDescent="0.15">
      <c r="A18" s="50"/>
      <c r="B18" s="51"/>
      <c r="C18" s="51"/>
      <c r="D18" s="51"/>
      <c r="E18" s="51"/>
      <c r="F18" s="51"/>
      <c r="G18" s="51"/>
      <c r="H18" s="51"/>
      <c r="I18" s="52"/>
      <c r="K18" s="37" t="s">
        <v>56</v>
      </c>
      <c r="L18" s="37"/>
      <c r="M18" s="9" t="s">
        <v>55</v>
      </c>
      <c r="N18" s="38">
        <f>IF(N17-S17&lt;0,S17-N17,0)</f>
        <v>7100</v>
      </c>
      <c r="O18" s="38"/>
      <c r="P18" s="37" t="s">
        <v>56</v>
      </c>
      <c r="Q18" s="37"/>
      <c r="R18" s="9" t="s">
        <v>55</v>
      </c>
      <c r="S18" s="38">
        <f>IF(N17-S17&gt;0,N17-S17,0)</f>
        <v>0</v>
      </c>
      <c r="T18" s="38"/>
    </row>
    <row r="19" spans="1:20" x14ac:dyDescent="0.15">
      <c r="A19" s="50"/>
      <c r="B19" s="51"/>
      <c r="C19" s="51"/>
      <c r="D19" s="51"/>
      <c r="E19" s="51"/>
      <c r="F19" s="51"/>
      <c r="G19" s="51"/>
      <c r="H19" s="51"/>
      <c r="I19" s="52"/>
    </row>
    <row r="20" spans="1:20" x14ac:dyDescent="0.15">
      <c r="A20" s="50"/>
      <c r="B20" s="51"/>
      <c r="C20" s="51"/>
      <c r="D20" s="51"/>
      <c r="E20" s="51"/>
      <c r="F20" s="51"/>
      <c r="G20" s="51"/>
      <c r="H20" s="51"/>
      <c r="I20" s="52"/>
      <c r="K20" s="82" t="s">
        <v>89</v>
      </c>
    </row>
    <row r="21" spans="1:20" x14ac:dyDescent="0.15">
      <c r="A21" s="50"/>
      <c r="B21" s="51"/>
      <c r="C21" s="51"/>
      <c r="D21" s="51"/>
      <c r="E21" s="51"/>
      <c r="F21" s="51"/>
      <c r="G21" s="51"/>
      <c r="H21" s="51"/>
      <c r="I21" s="52"/>
      <c r="K21" s="5" t="s">
        <v>84</v>
      </c>
      <c r="M21" s="5" t="s">
        <v>86</v>
      </c>
    </row>
    <row r="22" spans="1:20" x14ac:dyDescent="0.15">
      <c r="A22" s="18"/>
      <c r="B22" s="18"/>
      <c r="C22" s="18"/>
      <c r="D22" s="13"/>
      <c r="E22" s="13"/>
      <c r="F22" s="13"/>
      <c r="G22" s="13"/>
      <c r="H22" s="13"/>
      <c r="I22" s="13"/>
      <c r="K22" s="39" t="s">
        <v>50</v>
      </c>
      <c r="L22" s="39"/>
      <c r="M22" s="16" t="s">
        <v>51</v>
      </c>
      <c r="N22" s="39" t="s">
        <v>19</v>
      </c>
      <c r="O22" s="39"/>
      <c r="P22" s="39" t="s">
        <v>53</v>
      </c>
      <c r="Q22" s="39"/>
      <c r="R22" s="16" t="s">
        <v>51</v>
      </c>
      <c r="S22" s="39" t="s">
        <v>19</v>
      </c>
      <c r="T22" s="39"/>
    </row>
    <row r="23" spans="1:20" x14ac:dyDescent="0.15">
      <c r="A23" s="47" t="s">
        <v>4</v>
      </c>
      <c r="B23" s="48"/>
      <c r="C23" s="48"/>
      <c r="D23" s="48"/>
      <c r="E23" s="48"/>
      <c r="F23" s="48"/>
      <c r="G23" s="48"/>
      <c r="H23" s="48"/>
      <c r="I23" s="49"/>
      <c r="K23" s="37" t="s">
        <v>59</v>
      </c>
      <c r="L23" s="37"/>
      <c r="M23" s="15" t="s">
        <v>60</v>
      </c>
      <c r="N23" s="38">
        <f>N17</f>
        <v>92900</v>
      </c>
      <c r="O23" s="38"/>
      <c r="P23" s="37" t="s">
        <v>61</v>
      </c>
      <c r="Q23" s="37"/>
      <c r="R23" s="15" t="s">
        <v>55</v>
      </c>
      <c r="S23" s="38">
        <f>S17</f>
        <v>100000</v>
      </c>
      <c r="T23" s="38"/>
    </row>
    <row r="24" spans="1:20" ht="19.5" customHeight="1" x14ac:dyDescent="0.15">
      <c r="A24" s="39" t="s">
        <v>28</v>
      </c>
      <c r="B24" s="39"/>
      <c r="C24" s="39"/>
      <c r="D24" s="39"/>
      <c r="E24" s="39"/>
      <c r="F24" s="39"/>
      <c r="G24" s="39"/>
      <c r="H24" s="39"/>
      <c r="I24" s="39"/>
      <c r="K24" s="37" t="s">
        <v>90</v>
      </c>
      <c r="L24" s="37"/>
      <c r="M24" s="15" t="s">
        <v>55</v>
      </c>
      <c r="N24" s="38">
        <f>N18</f>
        <v>7100</v>
      </c>
      <c r="O24" s="38"/>
      <c r="P24" s="37" t="s">
        <v>91</v>
      </c>
      <c r="Q24" s="37"/>
      <c r="R24" s="15" t="s">
        <v>55</v>
      </c>
      <c r="S24" s="38">
        <f>S18</f>
        <v>0</v>
      </c>
      <c r="T24" s="38"/>
    </row>
    <row r="25" spans="1:20" ht="37.5" customHeight="1" x14ac:dyDescent="0.15">
      <c r="A25" s="47" t="s">
        <v>37</v>
      </c>
      <c r="B25" s="49"/>
      <c r="C25" s="27" t="s">
        <v>79</v>
      </c>
      <c r="D25" s="39" t="s">
        <v>30</v>
      </c>
      <c r="E25" s="39"/>
      <c r="F25" s="39" t="s">
        <v>31</v>
      </c>
      <c r="G25" s="39"/>
      <c r="H25" s="60" t="s">
        <v>27</v>
      </c>
      <c r="I25" s="60"/>
    </row>
    <row r="26" spans="1:20" x14ac:dyDescent="0.15">
      <c r="A26" s="44" t="s">
        <v>38</v>
      </c>
      <c r="B26" s="45"/>
      <c r="C26" s="21">
        <v>3000</v>
      </c>
      <c r="D26" s="46" t="str">
        <f>IF(C26&lt;&gt;"",TEXT(A9,"yyyy/m/d")&amp;B9&amp;TEXT(C9,"yyyy/m/d"),"")</f>
        <v>2018/1/25～2018/1/28</v>
      </c>
      <c r="E26" s="46"/>
      <c r="F26" s="40">
        <f>IF(C26&lt;&gt;"",C9-A9+1,"")</f>
        <v>4</v>
      </c>
      <c r="G26" s="40"/>
      <c r="H26" s="61">
        <f>IF(C26&lt;&gt;"",C26*F26,"")</f>
        <v>12000</v>
      </c>
      <c r="I26" s="61"/>
      <c r="K26" s="5" t="s">
        <v>85</v>
      </c>
      <c r="M26" s="5" t="s">
        <v>87</v>
      </c>
    </row>
    <row r="27" spans="1:20" x14ac:dyDescent="0.15">
      <c r="A27" s="44" t="s">
        <v>39</v>
      </c>
      <c r="B27" s="45"/>
      <c r="C27" s="21">
        <v>1500</v>
      </c>
      <c r="D27" s="46" t="str">
        <f t="shared" ref="D27:D28" si="0">IF(C27&lt;&gt;"",TEXT(A10,"yyyy/m/d")&amp;B10&amp;TEXT(C10,"yyyy/m/d"),"")</f>
        <v>2018/1/29～2018/1/29</v>
      </c>
      <c r="E27" s="46"/>
      <c r="F27" s="40">
        <f t="shared" ref="F27:F28" si="1">IF(C27&lt;&gt;"",C10-A10+1,"")</f>
        <v>1</v>
      </c>
      <c r="G27" s="40"/>
      <c r="H27" s="61">
        <f t="shared" ref="H27:H28" si="2">IF(C27&lt;&gt;"",C27*F27,"")</f>
        <v>1500</v>
      </c>
      <c r="I27" s="61"/>
      <c r="K27" s="39" t="s">
        <v>50</v>
      </c>
      <c r="L27" s="39"/>
      <c r="M27" s="16" t="s">
        <v>51</v>
      </c>
      <c r="N27" s="39" t="s">
        <v>19</v>
      </c>
      <c r="O27" s="39"/>
      <c r="P27" s="39" t="s">
        <v>53</v>
      </c>
      <c r="Q27" s="39"/>
      <c r="R27" s="16" t="s">
        <v>51</v>
      </c>
      <c r="S27" s="39" t="s">
        <v>19</v>
      </c>
      <c r="T27" s="39"/>
    </row>
    <row r="28" spans="1:20" x14ac:dyDescent="0.15">
      <c r="A28" s="44"/>
      <c r="B28" s="45"/>
      <c r="C28" s="21"/>
      <c r="D28" s="46" t="str">
        <f t="shared" si="0"/>
        <v/>
      </c>
      <c r="E28" s="46"/>
      <c r="F28" s="40" t="str">
        <f t="shared" si="1"/>
        <v/>
      </c>
      <c r="G28" s="40"/>
      <c r="H28" s="61" t="str">
        <f t="shared" si="2"/>
        <v/>
      </c>
      <c r="I28" s="61"/>
      <c r="K28" s="37" t="s">
        <v>91</v>
      </c>
      <c r="L28" s="37"/>
      <c r="M28" s="15" t="s">
        <v>55</v>
      </c>
      <c r="N28" s="38">
        <f>H47+IF(S24&lt;&gt;0,S24,0)</f>
        <v>0</v>
      </c>
      <c r="O28" s="38"/>
      <c r="P28" s="37" t="s">
        <v>56</v>
      </c>
      <c r="Q28" s="37"/>
      <c r="R28" s="15" t="s">
        <v>55</v>
      </c>
      <c r="S28" s="38">
        <f>N28</f>
        <v>0</v>
      </c>
      <c r="T28" s="38"/>
    </row>
    <row r="29" spans="1:20" x14ac:dyDescent="0.15">
      <c r="A29" s="39" t="s">
        <v>5</v>
      </c>
      <c r="B29" s="39"/>
      <c r="C29" s="39"/>
      <c r="D29" s="39"/>
      <c r="E29" s="39"/>
      <c r="F29" s="39"/>
      <c r="G29" s="39"/>
      <c r="H29" s="61">
        <f>SUM(H26:I28)</f>
        <v>13500</v>
      </c>
      <c r="I29" s="61"/>
      <c r="K29" s="37" t="s">
        <v>56</v>
      </c>
      <c r="L29" s="37"/>
      <c r="M29" s="15" t="s">
        <v>55</v>
      </c>
      <c r="N29" s="38">
        <f>S29</f>
        <v>7100</v>
      </c>
      <c r="O29" s="38"/>
      <c r="P29" s="37" t="s">
        <v>90</v>
      </c>
      <c r="Q29" s="37"/>
      <c r="R29" s="15" t="s">
        <v>55</v>
      </c>
      <c r="S29" s="38">
        <f>IF(N24&lt;&gt;0,N24,0)</f>
        <v>7100</v>
      </c>
      <c r="T29" s="38"/>
    </row>
    <row r="30" spans="1:20" x14ac:dyDescent="0.15">
      <c r="A30" s="47" t="s">
        <v>6</v>
      </c>
      <c r="B30" s="48"/>
      <c r="C30" s="48"/>
      <c r="D30" s="48"/>
      <c r="E30" s="48"/>
      <c r="F30" s="48"/>
      <c r="G30" s="48"/>
      <c r="H30" s="48"/>
      <c r="I30" s="49"/>
    </row>
    <row r="31" spans="1:20" x14ac:dyDescent="0.15">
      <c r="A31" s="16" t="s">
        <v>9</v>
      </c>
      <c r="B31" s="47" t="s">
        <v>7</v>
      </c>
      <c r="C31" s="49"/>
      <c r="D31" s="47" t="s">
        <v>8</v>
      </c>
      <c r="E31" s="48"/>
      <c r="F31" s="48"/>
      <c r="G31" s="49"/>
      <c r="H31" s="47" t="s">
        <v>19</v>
      </c>
      <c r="I31" s="49"/>
    </row>
    <row r="32" spans="1:20" x14ac:dyDescent="0.15">
      <c r="A32" s="22" t="s">
        <v>35</v>
      </c>
      <c r="B32" s="41" t="s">
        <v>33</v>
      </c>
      <c r="C32" s="42"/>
      <c r="D32" s="41" t="s">
        <v>36</v>
      </c>
      <c r="E32" s="43"/>
      <c r="F32" s="43"/>
      <c r="G32" s="42"/>
      <c r="H32" s="53">
        <v>30000</v>
      </c>
      <c r="I32" s="54"/>
    </row>
    <row r="33" spans="1:15" x14ac:dyDescent="0.15">
      <c r="A33" s="23" t="s">
        <v>42</v>
      </c>
      <c r="B33" s="41" t="s">
        <v>34</v>
      </c>
      <c r="C33" s="42"/>
      <c r="D33" s="41" t="s">
        <v>44</v>
      </c>
      <c r="E33" s="43"/>
      <c r="F33" s="43"/>
      <c r="G33" s="42"/>
      <c r="H33" s="53">
        <v>24000</v>
      </c>
      <c r="I33" s="54"/>
      <c r="K33" s="5" t="s">
        <v>81</v>
      </c>
    </row>
    <row r="34" spans="1:15" x14ac:dyDescent="0.15">
      <c r="A34" s="23" t="s">
        <v>42</v>
      </c>
      <c r="B34" s="41" t="s">
        <v>34</v>
      </c>
      <c r="C34" s="42"/>
      <c r="D34" s="41" t="s">
        <v>43</v>
      </c>
      <c r="E34" s="43"/>
      <c r="F34" s="43"/>
      <c r="G34" s="42"/>
      <c r="H34" s="53">
        <v>1000</v>
      </c>
      <c r="I34" s="54"/>
      <c r="K34" s="5" t="s">
        <v>80</v>
      </c>
      <c r="M34" s="5" t="s">
        <v>82</v>
      </c>
    </row>
    <row r="35" spans="1:15" x14ac:dyDescent="0.15">
      <c r="A35" s="23">
        <v>43126</v>
      </c>
      <c r="B35" s="41" t="s">
        <v>40</v>
      </c>
      <c r="C35" s="42"/>
      <c r="D35" s="41" t="s">
        <v>41</v>
      </c>
      <c r="E35" s="43"/>
      <c r="F35" s="43"/>
      <c r="G35" s="42"/>
      <c r="H35" s="53">
        <v>400</v>
      </c>
      <c r="I35" s="54"/>
      <c r="K35" s="28" t="s">
        <v>68</v>
      </c>
      <c r="L35" s="29"/>
      <c r="M35" s="25" t="s">
        <v>69</v>
      </c>
      <c r="N35" s="28" t="s">
        <v>70</v>
      </c>
      <c r="O35" s="29"/>
    </row>
    <row r="36" spans="1:15" x14ac:dyDescent="0.15">
      <c r="A36" s="23">
        <v>43129</v>
      </c>
      <c r="B36" s="41" t="s">
        <v>34</v>
      </c>
      <c r="C36" s="42"/>
      <c r="D36" s="41" t="s">
        <v>44</v>
      </c>
      <c r="E36" s="43"/>
      <c r="F36" s="43"/>
      <c r="G36" s="42"/>
      <c r="H36" s="53">
        <v>24000</v>
      </c>
      <c r="I36" s="54"/>
      <c r="K36" s="35" t="s">
        <v>29</v>
      </c>
      <c r="L36" s="36"/>
      <c r="M36" s="26" t="s">
        <v>71</v>
      </c>
      <c r="N36" s="30" t="s">
        <v>72</v>
      </c>
      <c r="O36" s="31"/>
    </row>
    <row r="37" spans="1:15" x14ac:dyDescent="0.15">
      <c r="A37" s="22"/>
      <c r="B37" s="41"/>
      <c r="C37" s="42"/>
      <c r="D37" s="41"/>
      <c r="E37" s="43"/>
      <c r="F37" s="43"/>
      <c r="G37" s="42"/>
      <c r="H37" s="53"/>
      <c r="I37" s="54"/>
      <c r="K37" s="35" t="s">
        <v>73</v>
      </c>
      <c r="L37" s="36"/>
      <c r="M37" s="26" t="s">
        <v>74</v>
      </c>
      <c r="N37" s="30" t="s">
        <v>75</v>
      </c>
      <c r="O37" s="31"/>
    </row>
    <row r="38" spans="1:15" x14ac:dyDescent="0.15">
      <c r="A38" s="47" t="s">
        <v>46</v>
      </c>
      <c r="B38" s="48"/>
      <c r="C38" s="48"/>
      <c r="D38" s="48"/>
      <c r="E38" s="48"/>
      <c r="F38" s="73"/>
      <c r="G38" s="74"/>
      <c r="H38" s="75">
        <f>SUM(H32:I37)</f>
        <v>79400</v>
      </c>
      <c r="I38" s="76"/>
      <c r="K38" s="35" t="s">
        <v>76</v>
      </c>
      <c r="L38" s="36"/>
      <c r="M38" s="26" t="s">
        <v>77</v>
      </c>
      <c r="N38" s="30" t="s">
        <v>78</v>
      </c>
      <c r="O38" s="31"/>
    </row>
    <row r="39" spans="1:15" x14ac:dyDescent="0.15">
      <c r="A39" s="13"/>
      <c r="B39" s="13"/>
      <c r="C39" s="13"/>
      <c r="D39" s="7"/>
      <c r="E39" s="7"/>
      <c r="F39" s="7"/>
      <c r="G39" s="7"/>
      <c r="H39" s="14"/>
      <c r="I39" s="14"/>
    </row>
    <row r="40" spans="1:15" x14ac:dyDescent="0.15">
      <c r="A40" s="47" t="s">
        <v>45</v>
      </c>
      <c r="B40" s="48"/>
      <c r="C40" s="48"/>
      <c r="D40" s="48"/>
      <c r="E40" s="48"/>
      <c r="F40" s="48"/>
      <c r="G40" s="49"/>
      <c r="H40" s="77">
        <f>H29</f>
        <v>13500</v>
      </c>
      <c r="I40" s="78"/>
    </row>
    <row r="41" spans="1:15" x14ac:dyDescent="0.15">
      <c r="A41" s="47" t="s">
        <v>10</v>
      </c>
      <c r="B41" s="48"/>
      <c r="C41" s="48"/>
      <c r="D41" s="48"/>
      <c r="E41" s="48"/>
      <c r="F41" s="48"/>
      <c r="G41" s="49"/>
      <c r="H41" s="79">
        <f>H38</f>
        <v>79400</v>
      </c>
      <c r="I41" s="80"/>
    </row>
    <row r="42" spans="1:15" x14ac:dyDescent="0.15">
      <c r="A42" s="47" t="s">
        <v>13</v>
      </c>
      <c r="B42" s="48"/>
      <c r="C42" s="48"/>
      <c r="D42" s="48"/>
      <c r="E42" s="48"/>
      <c r="F42" s="48"/>
      <c r="G42" s="49"/>
      <c r="H42" s="79">
        <f>SUM(H40:I41)</f>
        <v>92900</v>
      </c>
      <c r="I42" s="80"/>
    </row>
    <row r="43" spans="1:15" x14ac:dyDescent="0.15">
      <c r="A43" s="47" t="s">
        <v>11</v>
      </c>
      <c r="B43" s="48"/>
      <c r="C43" s="48"/>
      <c r="D43" s="48"/>
      <c r="E43" s="48"/>
      <c r="F43" s="48"/>
      <c r="G43" s="49"/>
      <c r="H43" s="53">
        <v>100000</v>
      </c>
      <c r="I43" s="54"/>
      <c r="J43" s="5" t="s">
        <v>47</v>
      </c>
    </row>
    <row r="44" spans="1:15" x14ac:dyDescent="0.15">
      <c r="A44" s="47" t="s">
        <v>12</v>
      </c>
      <c r="B44" s="48"/>
      <c r="C44" s="48"/>
      <c r="D44" s="48"/>
      <c r="E44" s="48"/>
      <c r="F44" s="48"/>
      <c r="G44" s="49"/>
      <c r="H44" s="79">
        <f>H42-H43</f>
        <v>-7100</v>
      </c>
      <c r="I44" s="80"/>
    </row>
    <row r="45" spans="1:15" ht="19.5" thickBot="1" x14ac:dyDescent="0.2"/>
    <row r="46" spans="1:15" ht="18.75" customHeight="1" x14ac:dyDescent="0.15">
      <c r="F46" s="59"/>
      <c r="G46" s="55"/>
      <c r="H46" s="32" t="s">
        <v>18</v>
      </c>
      <c r="I46" s="56"/>
    </row>
    <row r="47" spans="1:15" x14ac:dyDescent="0.15">
      <c r="F47" s="55"/>
      <c r="G47" s="55"/>
      <c r="H47" s="33"/>
      <c r="I47" s="57"/>
      <c r="J47" s="5" t="s">
        <v>65</v>
      </c>
    </row>
    <row r="48" spans="1:15" ht="19.5" thickBot="1" x14ac:dyDescent="0.2">
      <c r="F48" s="55"/>
      <c r="G48" s="55"/>
      <c r="H48" s="34"/>
      <c r="I48" s="58"/>
    </row>
  </sheetData>
  <mergeCells count="134">
    <mergeCell ref="K27:L27"/>
    <mergeCell ref="N27:O27"/>
    <mergeCell ref="P27:Q27"/>
    <mergeCell ref="S27:T27"/>
    <mergeCell ref="K28:L28"/>
    <mergeCell ref="N28:O28"/>
    <mergeCell ref="P28:Q28"/>
    <mergeCell ref="S28:T28"/>
    <mergeCell ref="K29:L29"/>
    <mergeCell ref="N29:O29"/>
    <mergeCell ref="P29:Q29"/>
    <mergeCell ref="S29:T29"/>
    <mergeCell ref="B36:C36"/>
    <mergeCell ref="D36:G36"/>
    <mergeCell ref="H36:I36"/>
    <mergeCell ref="B37:C37"/>
    <mergeCell ref="D37:G37"/>
    <mergeCell ref="H37:I37"/>
    <mergeCell ref="H43:I43"/>
    <mergeCell ref="H44:I44"/>
    <mergeCell ref="H42:I42"/>
    <mergeCell ref="A44:G44"/>
    <mergeCell ref="A40:G40"/>
    <mergeCell ref="A41:G41"/>
    <mergeCell ref="A42:G42"/>
    <mergeCell ref="A43:G43"/>
    <mergeCell ref="F3:I3"/>
    <mergeCell ref="F4:I4"/>
    <mergeCell ref="C5:I6"/>
    <mergeCell ref="A8:C8"/>
    <mergeCell ref="A7:I7"/>
    <mergeCell ref="A23:I23"/>
    <mergeCell ref="A6:B6"/>
    <mergeCell ref="A1:I1"/>
    <mergeCell ref="C3:D3"/>
    <mergeCell ref="C4:D4"/>
    <mergeCell ref="A3:B3"/>
    <mergeCell ref="A4:B4"/>
    <mergeCell ref="A13:I13"/>
    <mergeCell ref="G46:G48"/>
    <mergeCell ref="I46:I48"/>
    <mergeCell ref="F46:F48"/>
    <mergeCell ref="H25:I25"/>
    <mergeCell ref="H26:I26"/>
    <mergeCell ref="H27:I27"/>
    <mergeCell ref="H28:I28"/>
    <mergeCell ref="H29:I29"/>
    <mergeCell ref="A24:I24"/>
    <mergeCell ref="A29:G29"/>
    <mergeCell ref="A25:B25"/>
    <mergeCell ref="A26:B26"/>
    <mergeCell ref="B31:C31"/>
    <mergeCell ref="D31:G31"/>
    <mergeCell ref="H31:I31"/>
    <mergeCell ref="A30:I30"/>
    <mergeCell ref="B33:C33"/>
    <mergeCell ref="D33:G33"/>
    <mergeCell ref="H33:I33"/>
    <mergeCell ref="B35:C35"/>
    <mergeCell ref="D35:G35"/>
    <mergeCell ref="H35:I35"/>
    <mergeCell ref="H34:I34"/>
    <mergeCell ref="A38:G38"/>
    <mergeCell ref="E8:I8"/>
    <mergeCell ref="E9:I9"/>
    <mergeCell ref="E10:I10"/>
    <mergeCell ref="E11:I11"/>
    <mergeCell ref="B32:C32"/>
    <mergeCell ref="D32:G32"/>
    <mergeCell ref="H32:I32"/>
    <mergeCell ref="A19:I19"/>
    <mergeCell ref="A20:I20"/>
    <mergeCell ref="A21:I21"/>
    <mergeCell ref="A14:I14"/>
    <mergeCell ref="A15:I15"/>
    <mergeCell ref="A16:I16"/>
    <mergeCell ref="A17:I17"/>
    <mergeCell ref="A18:I18"/>
    <mergeCell ref="F26:G26"/>
    <mergeCell ref="F27:G27"/>
    <mergeCell ref="F28:G28"/>
    <mergeCell ref="B34:C34"/>
    <mergeCell ref="D34:G34"/>
    <mergeCell ref="A27:B27"/>
    <mergeCell ref="A28:B28"/>
    <mergeCell ref="D25:E25"/>
    <mergeCell ref="D26:E26"/>
    <mergeCell ref="D27:E27"/>
    <mergeCell ref="D28:E28"/>
    <mergeCell ref="K12:L12"/>
    <mergeCell ref="N12:O12"/>
    <mergeCell ref="P12:Q12"/>
    <mergeCell ref="S12:T12"/>
    <mergeCell ref="K13:L13"/>
    <mergeCell ref="N13:O13"/>
    <mergeCell ref="P13:Q13"/>
    <mergeCell ref="S13:T13"/>
    <mergeCell ref="F25:G25"/>
    <mergeCell ref="K22:L22"/>
    <mergeCell ref="N22:O22"/>
    <mergeCell ref="P22:Q22"/>
    <mergeCell ref="S22:T22"/>
    <mergeCell ref="K23:L23"/>
    <mergeCell ref="N23:O23"/>
    <mergeCell ref="P23:Q23"/>
    <mergeCell ref="S23:T23"/>
    <mergeCell ref="K24:L24"/>
    <mergeCell ref="N24:O24"/>
    <mergeCell ref="P24:Q24"/>
    <mergeCell ref="S24:T24"/>
    <mergeCell ref="K18:L18"/>
    <mergeCell ref="N18:O18"/>
    <mergeCell ref="P18:Q18"/>
    <mergeCell ref="S18:T18"/>
    <mergeCell ref="K16:L16"/>
    <mergeCell ref="N16:O16"/>
    <mergeCell ref="P16:Q16"/>
    <mergeCell ref="S16:T16"/>
    <mergeCell ref="K17:L17"/>
    <mergeCell ref="N17:O17"/>
    <mergeCell ref="P17:Q17"/>
    <mergeCell ref="S17:T17"/>
    <mergeCell ref="N35:O35"/>
    <mergeCell ref="N36:O36"/>
    <mergeCell ref="N37:O37"/>
    <mergeCell ref="N38:O38"/>
    <mergeCell ref="H46:H48"/>
    <mergeCell ref="K35:L35"/>
    <mergeCell ref="K36:L36"/>
    <mergeCell ref="K37:L37"/>
    <mergeCell ref="K38:L38"/>
    <mergeCell ref="H38:I38"/>
    <mergeCell ref="H40:I40"/>
    <mergeCell ref="H41:I41"/>
  </mergeCells>
  <phoneticPr fontId="1"/>
  <dataValidations count="3">
    <dataValidation type="date" allowBlank="1" showInputMessage="1" showErrorMessage="1" sqref="C3:D3 C9:C11 A9:A11 F3:I4">
      <formula1>36526</formula1>
      <formula2>69763</formula2>
    </dataValidation>
    <dataValidation type="list" allowBlank="1" showInputMessage="1" showErrorMessage="1" sqref="B32:C37">
      <formula1>"宿泊費,交通費"</formula1>
    </dataValidation>
    <dataValidation type="list" allowBlank="1" showInputMessage="1" showErrorMessage="1" sqref="A26:B28">
      <formula1>"日帰り,宿泊"</formula1>
    </dataValidation>
  </dataValidations>
  <pageMargins left="0.47" right="0.39370078740157483" top="0.98425196850393704" bottom="0.98425196850393704" header="0.51181102362204722" footer="0.51181102362204722"/>
  <pageSetup paperSize="9" scale="80" orientation="portrait" r:id="rId1"/>
  <extLst>
    <ext xmlns:mx="http://schemas.microsoft.com/office/mac/excel/2008/main" uri="{64002731-A6B0-56B0-2670-7721B7C09600}">
      <mx:PLV Mode="0" OnePage="0" WScale="100"/>
    </ext>
  </extLst>
</worksheet>
</file>

<file path=docProps/app.xml><?xml version="1.0" encoding="utf-8"?>
<Properties xmlns="http://schemas.openxmlformats.org/officeDocument/2006/extended-properties" xmlns:vt="http://schemas.openxmlformats.org/officeDocument/2006/docPropsVTypes">
  <Template> </Template>
  <TotalTime>0</TotalTime>
  <Pages>0</Pages>
  <Words>0</Words>
  <Characters>0</Characters>
  <Application>Microsoft Excel</Application>
  <DocSecurity>0</DocSecurity>
  <PresentationFormat> </PresentationFormat>
  <Lines>0</Lines>
  <Paragraphs>0</Paragraphs>
  <Slides>0</Slides>
  <Notes>0</Notes>
  <HiddenSlides>0</HiddenSlides>
  <MMClips>0</MMClips>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国内出張報告書兼出張旅費精算書</vt:lpstr>
      <vt:lpstr>国内出張報告書兼出張旅費精算書!Print_Area</vt:lpstr>
    </vt:vector>
  </TitlesOfParts>
  <Manager> </Manager>
  <Company> </Company>
  <LinksUpToDate>false</LinksUpToDate>
  <CharactersWithSpaces>0</CharactersWithSpaces>
  <SharedDoc>false</SharedDoc>
  <HyperlinkBase>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title>
  <dc:subject> </dc:subject>
  <dc:creator>hiroya kawasaki</dc:creator>
  <cp:keywords> </cp:keywords>
  <dc:description> </dc:description>
  <cp:lastModifiedBy>kawasaki</cp:lastModifiedBy>
  <cp:lastPrinted>2018-01-31T01:50:04Z</cp:lastPrinted>
  <dcterms:created xsi:type="dcterms:W3CDTF">1899-12-29T15:00:00Z</dcterms:created>
  <dcterms:modified xsi:type="dcterms:W3CDTF">2018-01-31T01:50:45Z</dcterms:modified>
  <cp:category> </cp:category>
</cp:coreProperties>
</file>